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fwaad-my.sharepoint.com/personal/kverbrugghe_lfhf_fff_fr/Documents/Bureau/Label Arbitrage Côte d'Opale/"/>
    </mc:Choice>
  </mc:AlternateContent>
  <xr:revisionPtr revIDLastSave="11" documentId="13_ncr:1_{B14DBC80-BFBA-4773-AADB-A1B40951C214}" xr6:coauthVersionLast="47" xr6:coauthVersionMax="47" xr10:uidLastSave="{44C2F28A-6050-472B-9B22-AFBD511F2514}"/>
  <bookViews>
    <workbookView xWindow="-108" yWindow="-108" windowWidth="23256" windowHeight="12456" activeTab="1" xr2:uid="{00000000-000D-0000-FFFF-FFFF00000000}"/>
  </bookViews>
  <sheets>
    <sheet name="Page de garde " sheetId="8" r:id="rId1"/>
    <sheet name="Fiche d'évaluation" sheetId="2" r:id="rId2"/>
    <sheet name="Points" sheetId="6" r:id="rId3"/>
  </sheets>
  <definedNames>
    <definedName name="_xlnm.Print_Titles" localSheetId="2">Points!$21:$21</definedName>
    <definedName name="_xlnm.Print_Area" localSheetId="1">'Fiche d''évaluation'!$B$3:$K$68</definedName>
    <definedName name="_xlnm.Print_Area" localSheetId="0">'Page de garde '!$A$1:$M$33</definedName>
    <definedName name="_xlnm.Print_Area" localSheetId="2">Points!$A$11:$J$48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K25" i="2" s="1"/>
  <c r="K45" i="2" a="1"/>
  <c r="K45" i="2" s="1"/>
  <c r="K44" i="2"/>
  <c r="K17" i="2"/>
  <c r="K14" i="2" l="1"/>
  <c r="K29" i="2"/>
  <c r="K28" i="2" a="1"/>
  <c r="K28" i="2" s="1"/>
  <c r="K46" i="2" a="1"/>
  <c r="K46" i="2" s="1"/>
  <c r="K34" i="2"/>
  <c r="K33" i="2"/>
  <c r="K32" i="2"/>
  <c r="I27" i="2"/>
  <c r="K27" i="2" s="1"/>
  <c r="K55" i="2" a="1"/>
  <c r="K55" i="2" s="1"/>
  <c r="K56" i="2" a="1"/>
  <c r="K56" i="2" s="1"/>
  <c r="K19" i="2" l="1"/>
  <c r="K35" i="2"/>
  <c r="K38" i="2" s="1"/>
  <c r="K37" i="2"/>
  <c r="K48" i="2"/>
  <c r="K57" i="2"/>
  <c r="K39" i="2" l="1"/>
  <c r="K60" i="2" s="1"/>
  <c r="G6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<sst xmlns="http://schemas.openxmlformats.org/spreadsheetml/2006/main" count="163" uniqueCount="104">
  <si>
    <t>Total licencié(es) du Club</t>
  </si>
  <si>
    <t>CLUB</t>
  </si>
  <si>
    <t>Nombre de points obtenus</t>
  </si>
  <si>
    <t>DISTRICT CÔTE D'OPALE</t>
  </si>
  <si>
    <t>LABEL ARBITRAGE</t>
  </si>
  <si>
    <t>LABEL ARBITRAGE DISTRICT CÔTE D'OPALE</t>
  </si>
  <si>
    <t>N° CLUB</t>
  </si>
  <si>
    <t>Sensibilisation aux Lois du jeu</t>
  </si>
  <si>
    <t>Arbitrage des jeunes par les jeunes</t>
  </si>
  <si>
    <t>FER</t>
  </si>
  <si>
    <t>Foot à 11</t>
  </si>
  <si>
    <t>Seniors F</t>
  </si>
  <si>
    <t>Nombre d'actions</t>
  </si>
  <si>
    <t>Seniors G</t>
  </si>
  <si>
    <t>Total</t>
  </si>
  <si>
    <t xml:space="preserve"> Nombre de matchs</t>
  </si>
  <si>
    <t>Posters Lois du jeu affichés sur l'installation principale (FER et Foot à 11)</t>
  </si>
  <si>
    <t>Oui</t>
  </si>
  <si>
    <t>Non</t>
  </si>
  <si>
    <t>Conformité avec le statut de l'arbitrage</t>
  </si>
  <si>
    <t>Nombre d'arbitres requis</t>
  </si>
  <si>
    <t>Nombre d'arbitres licenciés</t>
  </si>
  <si>
    <t>Renouvellement des Licences Arbitres</t>
  </si>
  <si>
    <t>Nombre Arbitres saison N-1</t>
  </si>
  <si>
    <t>Total renouvellements saison N</t>
  </si>
  <si>
    <t>Affichage de l'organigramme des arbitres du club</t>
  </si>
  <si>
    <t>Promotion, mise en valeur de l'arbitrage (Affiches, Réseaux sociaux, site web, etc…)</t>
  </si>
  <si>
    <t>BONUS</t>
  </si>
  <si>
    <t>MALUS</t>
  </si>
  <si>
    <t>De 0 à 30 cartons jaunes reçus sur une saison</t>
  </si>
  <si>
    <t>De 0 à 10 cartons rouges reçus sur une saison</t>
  </si>
  <si>
    <t>De 11 à 20 cartons rouges reçus sur une saison</t>
  </si>
  <si>
    <t>Plus de 20 cartons rouges reçus sur une saison</t>
  </si>
  <si>
    <t>EXCLUSION DU DISPOSITIF</t>
  </si>
  <si>
    <t>Niveau de Label obtenu</t>
  </si>
  <si>
    <t>Or</t>
  </si>
  <si>
    <t>Argent</t>
  </si>
  <si>
    <t>Bronze</t>
  </si>
  <si>
    <t>Total licencié(es) Arbitres</t>
  </si>
  <si>
    <t>10 actions dont 1 dans chaque pôle
(FER-Jeunes à 11-Seniors G &amp; F)</t>
  </si>
  <si>
    <t>5 actions dont 1 en FER, 1 en Jeunes à 11 et 1 en Seniors G ou F</t>
  </si>
  <si>
    <t>3 actions dont 1 en FER et 1 en Jeunes à 11 ou en Seniors</t>
  </si>
  <si>
    <t>200 pts</t>
  </si>
  <si>
    <t>100 pts</t>
  </si>
  <si>
    <t>50 pts</t>
  </si>
  <si>
    <t>30 matchs</t>
  </si>
  <si>
    <t>20 matchs</t>
  </si>
  <si>
    <t>10 matchs</t>
  </si>
  <si>
    <t>INCONTOURNABLE</t>
  </si>
  <si>
    <t>En conformité</t>
  </si>
  <si>
    <t>entre 50% et 100%</t>
  </si>
  <si>
    <t>Moins de 50%</t>
  </si>
  <si>
    <t>BAREMES D'ATTRIBUTION DES POINTS POUR LES DIFFERENTS CRITERES</t>
  </si>
  <si>
    <t>Nombre TOTAL de points obtenus</t>
  </si>
  <si>
    <t>Incontournable</t>
  </si>
  <si>
    <t>Sensibilisation aux Lois du jeu par des actions de vidéo et/ou de terrain</t>
  </si>
  <si>
    <t>Arbitrage des jeunes par les jeunes (nombre de matchs)</t>
  </si>
  <si>
    <t>1 - PROJET EDUCATIF</t>
  </si>
  <si>
    <t>2 - PROJET SPORTIF</t>
  </si>
  <si>
    <t>3 - PROJET ENCADREMENT ET FORMATION</t>
  </si>
  <si>
    <t>Candidat envoyé en Formation Initiale en Arbitrage / Formation Initiale en Futsal</t>
  </si>
  <si>
    <t xml:space="preserve">Au moins 1 arbitre féminine officiel licenciée au club </t>
  </si>
  <si>
    <t>4 - PROJET ASSOCIATIF</t>
  </si>
  <si>
    <t>Moins 1 pt par avertissement (carton jaune) reçu par un ou une licenciée du club</t>
  </si>
  <si>
    <t>Moins 5 pts par avertissement (carton rouge) reçu par un ou une licenciée du club</t>
  </si>
  <si>
    <t>Moins 5 pts par carton noir reçu par un ou une licenciée du club (sanction hors match)</t>
  </si>
  <si>
    <t xml:space="preserve">Total : </t>
  </si>
  <si>
    <t xml:space="preserve">1 candidate féminine envoyée et reçue à minima </t>
  </si>
  <si>
    <t>Présence à minima d'un arbitre de club et présence de celui-ci à la formation arbitre de club ou recyclage</t>
  </si>
  <si>
    <t>Nomination d'un référent arbitre et participation à la réunion de formation/ de suivi de Référent Arbitre</t>
  </si>
  <si>
    <t>Toute autre action mettant en valeur les arbitres ou l'arbitrage au sein du club</t>
  </si>
  <si>
    <t>En conformité et plus un arbitre</t>
  </si>
  <si>
    <t>En conformité et plus 2 arbitres ou plus</t>
  </si>
  <si>
    <t>Présence d'une arbitre officielle licenciée au club (à minima)</t>
  </si>
  <si>
    <t>Nombre de matchs arbitrés par son/ses arbitres officiels et/ou de clubs</t>
  </si>
  <si>
    <t>Nombre Total de matchs arbitrés arrêté à date fixée</t>
  </si>
  <si>
    <t>Malus</t>
  </si>
  <si>
    <t>1 candidat proposé</t>
  </si>
  <si>
    <t>Affichage sur son installation principale des lois du jeu du football à effectif réduit et de football à 11.</t>
  </si>
  <si>
    <t>Nomination d'un Référent Arbitre et participation à la réunion de formation/suivi</t>
  </si>
  <si>
    <t>Présence d'arbitre(s) de club (1 à minima) avec présence aux formations/recyclages</t>
  </si>
  <si>
    <t>2 candidats proposés dont 1 reçu</t>
  </si>
  <si>
    <t xml:space="preserve">3 candidats ou + proposés dont 2 reçu </t>
  </si>
  <si>
    <t>Formation d'arbitre (théorie et pratique)</t>
  </si>
  <si>
    <t>1 Candidate féminine proposée et reçue à minima</t>
  </si>
  <si>
    <t>Moins 1 pt par carton jaune reçu par un licencié, Moins 5 pts par carton rouge reçu par un licencié, Moins 5 pts par carton noir reçu par un licencié</t>
  </si>
  <si>
    <t>Participation à une action de promotion de l'arbitrage (District, Ligue, FFF)</t>
  </si>
  <si>
    <t>Participation à une action de promotion de l'arbitrage (District,Ligue, FFF) ex : JNA</t>
  </si>
  <si>
    <t>Nombre de points à atteindre (avec la validation des critères impératifs et immanquables)</t>
  </si>
  <si>
    <t>Nombre total de matchs arbitrés par son/ses arbitres officiel et/ou de club</t>
  </si>
  <si>
    <t>Nombre de points malus</t>
  </si>
  <si>
    <t>Nombre</t>
  </si>
  <si>
    <t>Quantité pts</t>
  </si>
  <si>
    <t>Total points obtenus moins malus</t>
  </si>
  <si>
    <t>RESULTATS LABEL</t>
  </si>
  <si>
    <t>A partir de 1000 pts</t>
  </si>
  <si>
    <t>A partir de 750 pts</t>
  </si>
  <si>
    <t>A partir de 500 pts</t>
  </si>
  <si>
    <t>Pour tout club ayant un/une licenciée ayant comis un acte de voie de fait (menaces, intimidation, agression physique) à l'encontre d'un arbitre au cours de la saison</t>
  </si>
  <si>
    <t>Nombre de Candidat reçu</t>
  </si>
  <si>
    <t>Nombre de Candidat proposé en formation</t>
  </si>
  <si>
    <t>Promotion/Mise en valeur de l'arbitrage au sein du club (affiches,réseaux sociaux, site web…)</t>
  </si>
  <si>
    <t xml:space="preserve">Autre action mettant en valeur les arbitres ou l'arbitrage au sein du club </t>
  </si>
  <si>
    <t>50 pts (pour la globalité de ou des actions supplémentaires)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</si>
</sst>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b/>
      <sz val="10"/>
      <color indexed="18"/>
      <name val="Arial"/>
      <family val="2"/>
    </font>
    <font>
      <sz val="48"/>
      <name val="Arial"/>
      <family val="2"/>
    </font>
    <font>
      <b/>
      <sz val="14"/>
      <name val="Bookman Old Style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3"/>
      <name val="Calibri"/>
      <family val="2"/>
      <scheme val="minor"/>
    </font>
    <font>
      <sz val="12"/>
      <name val="Calibri"/>
      <family val="2"/>
      <scheme val="minor"/>
    </font>
    <font>
      <u/>
      <sz val="14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b/>
      <sz val="24"/>
      <name val="Calibri"/>
      <family val="2"/>
      <scheme val="minor"/>
    </font>
    <font>
      <b/>
      <sz val="16"/>
      <color theme="0"/>
      <name val="Arial"/>
      <family val="2"/>
    </font>
    <font>
      <b/>
      <sz val="22"/>
      <name val="Arial"/>
      <family val="2"/>
    </font>
    <font>
      <b/>
      <sz val="20"/>
      <name val="Calibri"/>
      <family val="2"/>
      <scheme val="minor"/>
    </font>
    <font>
      <b/>
      <sz val="14"/>
      <name val="Arial"/>
      <family val="2"/>
    </font>
    <font>
      <sz val="48"/>
      <color theme="0"/>
      <name val="Bodoni MT"/>
      <family val="1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u/>
      <sz val="13"/>
      <color theme="0"/>
      <name val="Arial"/>
      <family val="2"/>
    </font>
    <font>
      <b/>
      <u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20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66A6D"/>
        <bgColor indexed="64"/>
      </patternFill>
    </fill>
    <fill>
      <patternFill patternType="solid">
        <fgColor rgb="FFF99D9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B2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3" borderId="0" xfId="0" applyFill="1"/>
    <xf numFmtId="0" fontId="15" fillId="3" borderId="0" xfId="0" applyFont="1" applyFill="1"/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17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0" fontId="21" fillId="0" borderId="17" xfId="0" applyFont="1" applyBorder="1" applyAlignment="1" applyProtection="1">
      <alignment vertical="center" wrapText="1"/>
      <protection locked="0"/>
    </xf>
    <xf numFmtId="0" fontId="22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 applyProtection="1">
      <alignment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>
      <alignment vertical="center"/>
    </xf>
    <xf numFmtId="0" fontId="24" fillId="0" borderId="17" xfId="0" applyFont="1" applyBorder="1" applyAlignment="1">
      <alignment horizontal="left" vertical="center"/>
    </xf>
    <xf numFmtId="0" fontId="24" fillId="0" borderId="17" xfId="0" applyFont="1" applyBorder="1" applyAlignment="1" applyProtection="1">
      <alignment vertical="center"/>
      <protection locked="0"/>
    </xf>
    <xf numFmtId="0" fontId="25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>
      <alignment vertical="center"/>
    </xf>
    <xf numFmtId="0" fontId="1" fillId="0" borderId="0" xfId="0" applyFont="1"/>
    <xf numFmtId="0" fontId="12" fillId="0" borderId="0" xfId="0" applyFont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11" borderId="27" xfId="0" applyFont="1" applyFill="1" applyBorder="1" applyAlignment="1" applyProtection="1">
      <alignment horizontal="center" vertical="center"/>
      <protection locked="0"/>
    </xf>
    <xf numFmtId="0" fontId="11" fillId="11" borderId="30" xfId="0" applyFont="1" applyFill="1" applyBorder="1" applyAlignment="1" applyProtection="1">
      <alignment horizontal="center" vertical="center"/>
      <protection locked="0"/>
    </xf>
    <xf numFmtId="0" fontId="11" fillId="11" borderId="3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7" borderId="17" xfId="0" applyFont="1" applyFill="1" applyBorder="1" applyAlignment="1">
      <alignment horizontal="center" vertical="center"/>
    </xf>
    <xf numFmtId="0" fontId="32" fillId="9" borderId="17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9" fontId="27" fillId="0" borderId="17" xfId="0" applyNumberFormat="1" applyFont="1" applyBorder="1" applyAlignment="1">
      <alignment horizontal="center" vertical="center"/>
    </xf>
    <xf numFmtId="0" fontId="27" fillId="6" borderId="17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/>
    </xf>
    <xf numFmtId="0" fontId="27" fillId="8" borderId="1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6" fontId="27" fillId="0" borderId="19" xfId="0" applyNumberFormat="1" applyFont="1" applyBorder="1" applyAlignment="1">
      <alignment horizontal="center" vertical="center"/>
    </xf>
    <xf numFmtId="46" fontId="27" fillId="0" borderId="20" xfId="0" applyNumberFormat="1" applyFont="1" applyBorder="1" applyAlignment="1">
      <alignment horizontal="center" vertical="center"/>
    </xf>
    <xf numFmtId="46" fontId="27" fillId="0" borderId="18" xfId="0" applyNumberFormat="1" applyFont="1" applyBorder="1" applyAlignment="1">
      <alignment horizontal="center" vertical="center"/>
    </xf>
    <xf numFmtId="0" fontId="35" fillId="10" borderId="2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11" borderId="4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43" xfId="0" applyFont="1" applyBorder="1" applyAlignment="1">
      <alignment horizontal="center" vertical="center"/>
    </xf>
    <xf numFmtId="0" fontId="11" fillId="11" borderId="4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11" borderId="44" xfId="0" applyFont="1" applyFill="1" applyBorder="1" applyAlignment="1">
      <alignment horizontal="center" vertical="center"/>
    </xf>
    <xf numFmtId="0" fontId="35" fillId="7" borderId="26" xfId="0" applyFont="1" applyFill="1" applyBorder="1" applyAlignment="1">
      <alignment horizontal="center" vertical="center"/>
    </xf>
    <xf numFmtId="0" fontId="35" fillId="7" borderId="28" xfId="0" applyFont="1" applyFill="1" applyBorder="1" applyAlignment="1">
      <alignment horizontal="center" vertical="center"/>
    </xf>
    <xf numFmtId="0" fontId="27" fillId="17" borderId="17" xfId="0" applyFont="1" applyFill="1" applyBorder="1" applyAlignment="1">
      <alignment horizontal="center" vertical="center"/>
    </xf>
    <xf numFmtId="46" fontId="27" fillId="17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5" fillId="7" borderId="4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5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11" fillId="11" borderId="2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43" fillId="23" borderId="17" xfId="0" applyFont="1" applyFill="1" applyBorder="1" applyAlignment="1">
      <alignment horizontal="center" vertical="center"/>
    </xf>
    <xf numFmtId="0" fontId="43" fillId="22" borderId="17" xfId="0" applyFont="1" applyFill="1" applyBorder="1" applyAlignment="1">
      <alignment horizontal="center" vertical="center"/>
    </xf>
    <xf numFmtId="0" fontId="43" fillId="24" borderId="17" xfId="0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6" fillId="3" borderId="0" xfId="0" applyFont="1" applyFill="1" applyAlignment="1">
      <alignment horizontal="center" vertical="center"/>
    </xf>
    <xf numFmtId="0" fontId="34" fillId="7" borderId="5" xfId="0" applyFont="1" applyFill="1" applyBorder="1" applyAlignment="1">
      <alignment horizontal="center"/>
    </xf>
    <xf numFmtId="0" fontId="34" fillId="7" borderId="6" xfId="0" applyFont="1" applyFill="1" applyBorder="1" applyAlignment="1">
      <alignment horizontal="center"/>
    </xf>
    <xf numFmtId="0" fontId="34" fillId="7" borderId="7" xfId="0" applyFont="1" applyFill="1" applyBorder="1" applyAlignment="1">
      <alignment horizontal="center"/>
    </xf>
    <xf numFmtId="0" fontId="30" fillId="13" borderId="0" xfId="0" applyFont="1" applyFill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7" fillId="19" borderId="8" xfId="0" applyFont="1" applyFill="1" applyBorder="1" applyAlignment="1">
      <alignment horizontal="center" vertical="center"/>
    </xf>
    <xf numFmtId="0" fontId="37" fillId="19" borderId="9" xfId="0" applyFont="1" applyFill="1" applyBorder="1" applyAlignment="1">
      <alignment horizontal="center" vertical="center"/>
    </xf>
    <xf numFmtId="0" fontId="37" fillId="19" borderId="10" xfId="0" applyFont="1" applyFill="1" applyBorder="1" applyAlignment="1">
      <alignment horizontal="center" vertical="center"/>
    </xf>
    <xf numFmtId="0" fontId="37" fillId="19" borderId="15" xfId="0" applyFont="1" applyFill="1" applyBorder="1" applyAlignment="1">
      <alignment horizontal="center" vertical="center"/>
    </xf>
    <xf numFmtId="0" fontId="37" fillId="19" borderId="0" xfId="0" applyFont="1" applyFill="1" applyAlignment="1">
      <alignment horizontal="center" vertical="center"/>
    </xf>
    <xf numFmtId="0" fontId="37" fillId="19" borderId="16" xfId="0" applyFont="1" applyFill="1" applyBorder="1" applyAlignment="1">
      <alignment horizontal="center" vertical="center"/>
    </xf>
    <xf numFmtId="0" fontId="37" fillId="19" borderId="11" xfId="0" applyFont="1" applyFill="1" applyBorder="1" applyAlignment="1">
      <alignment horizontal="center" vertical="center"/>
    </xf>
    <xf numFmtId="0" fontId="37" fillId="19" borderId="12" xfId="0" applyFont="1" applyFill="1" applyBorder="1" applyAlignment="1">
      <alignment horizontal="center" vertical="center"/>
    </xf>
    <xf numFmtId="0" fontId="37" fillId="19" borderId="13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9" xfId="0" applyFont="1" applyFill="1" applyBorder="1" applyAlignment="1">
      <alignment horizontal="center" vertical="center"/>
    </xf>
    <xf numFmtId="0" fontId="31" fillId="12" borderId="10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31" fillId="12" borderId="0" xfId="0" applyFont="1" applyFill="1" applyAlignment="1">
      <alignment horizontal="center" vertical="center"/>
    </xf>
    <xf numFmtId="0" fontId="31" fillId="12" borderId="16" xfId="0" applyFont="1" applyFill="1" applyBorder="1" applyAlignment="1">
      <alignment horizontal="center" vertical="center"/>
    </xf>
    <xf numFmtId="0" fontId="31" fillId="12" borderId="11" xfId="0" applyFont="1" applyFill="1" applyBorder="1" applyAlignment="1">
      <alignment horizontal="center" vertical="center"/>
    </xf>
    <xf numFmtId="0" fontId="31" fillId="12" borderId="12" xfId="0" applyFont="1" applyFill="1" applyBorder="1" applyAlignment="1">
      <alignment horizontal="center" vertical="center"/>
    </xf>
    <xf numFmtId="0" fontId="31" fillId="12" borderId="13" xfId="0" applyFont="1" applyFill="1" applyBorder="1" applyAlignment="1">
      <alignment horizontal="center" vertical="center"/>
    </xf>
    <xf numFmtId="0" fontId="5" fillId="21" borderId="11" xfId="0" applyFont="1" applyFill="1" applyBorder="1" applyAlignment="1">
      <alignment horizontal="center" vertical="center"/>
    </xf>
    <xf numFmtId="0" fontId="5" fillId="21" borderId="12" xfId="0" applyFont="1" applyFill="1" applyBorder="1" applyAlignment="1">
      <alignment horizontal="center" vertical="center"/>
    </xf>
    <xf numFmtId="0" fontId="5" fillId="21" borderId="13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5" fillId="7" borderId="26" xfId="0" applyFont="1" applyFill="1" applyBorder="1" applyAlignment="1">
      <alignment horizontal="center" vertical="center"/>
    </xf>
    <xf numFmtId="0" fontId="35" fillId="7" borderId="28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30" fillId="10" borderId="8" xfId="0" applyFont="1" applyFill="1" applyBorder="1" applyAlignment="1">
      <alignment horizontal="center"/>
    </xf>
    <xf numFmtId="0" fontId="30" fillId="10" borderId="9" xfId="0" applyFont="1" applyFill="1" applyBorder="1" applyAlignment="1">
      <alignment horizontal="center"/>
    </xf>
    <xf numFmtId="0" fontId="30" fillId="10" borderId="10" xfId="0" applyFont="1" applyFill="1" applyBorder="1" applyAlignment="1">
      <alignment horizontal="center"/>
    </xf>
    <xf numFmtId="0" fontId="35" fillId="10" borderId="8" xfId="0" applyFont="1" applyFill="1" applyBorder="1" applyAlignment="1">
      <alignment horizontal="center" vertical="center"/>
    </xf>
    <xf numFmtId="0" fontId="35" fillId="10" borderId="47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1" fillId="16" borderId="26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16" borderId="27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1" borderId="11" xfId="0" applyFont="1" applyFill="1" applyBorder="1" applyAlignment="1">
      <alignment horizontal="center"/>
    </xf>
    <xf numFmtId="0" fontId="10" fillId="21" borderId="12" xfId="0" applyFont="1" applyFill="1" applyBorder="1" applyAlignment="1">
      <alignment horizontal="center"/>
    </xf>
    <xf numFmtId="0" fontId="10" fillId="21" borderId="13" xfId="0" applyFont="1" applyFill="1" applyBorder="1" applyAlignment="1">
      <alignment horizontal="center"/>
    </xf>
    <xf numFmtId="0" fontId="41" fillId="19" borderId="4" xfId="0" applyFont="1" applyFill="1" applyBorder="1" applyAlignment="1" applyProtection="1">
      <alignment horizontal="center" vertical="center"/>
      <protection locked="0"/>
    </xf>
    <xf numFmtId="0" fontId="41" fillId="19" borderId="2" xfId="0" applyFont="1" applyFill="1" applyBorder="1" applyAlignment="1" applyProtection="1">
      <alignment horizontal="center" vertical="center"/>
      <protection locked="0"/>
    </xf>
    <xf numFmtId="0" fontId="41" fillId="19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30" fillId="7" borderId="8" xfId="0" applyFont="1" applyFill="1" applyBorder="1" applyAlignment="1">
      <alignment horizontal="center"/>
    </xf>
    <xf numFmtId="0" fontId="30" fillId="7" borderId="9" xfId="0" applyFont="1" applyFill="1" applyBorder="1" applyAlignment="1">
      <alignment horizontal="center"/>
    </xf>
    <xf numFmtId="0" fontId="30" fillId="7" borderId="10" xfId="0" applyFont="1" applyFill="1" applyBorder="1" applyAlignment="1">
      <alignment horizontal="center"/>
    </xf>
    <xf numFmtId="0" fontId="30" fillId="5" borderId="8" xfId="0" applyFont="1" applyFill="1" applyBorder="1" applyAlignment="1">
      <alignment horizontal="center"/>
    </xf>
    <xf numFmtId="0" fontId="30" fillId="5" borderId="9" xfId="0" applyFont="1" applyFill="1" applyBorder="1" applyAlignment="1">
      <alignment horizontal="center"/>
    </xf>
    <xf numFmtId="0" fontId="30" fillId="5" borderId="10" xfId="0" applyFont="1" applyFill="1" applyBorder="1" applyAlignment="1">
      <alignment horizontal="center"/>
    </xf>
    <xf numFmtId="0" fontId="11" fillId="14" borderId="23" xfId="0" applyFont="1" applyFill="1" applyBorder="1" applyAlignment="1">
      <alignment horizontal="center" vertical="center"/>
    </xf>
    <xf numFmtId="0" fontId="11" fillId="14" borderId="24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35" fillId="15" borderId="23" xfId="0" applyFont="1" applyFill="1" applyBorder="1" applyAlignment="1">
      <alignment horizontal="center" vertical="center"/>
    </xf>
    <xf numFmtId="0" fontId="35" fillId="15" borderId="26" xfId="0" applyFont="1" applyFill="1" applyBorder="1" applyAlignment="1">
      <alignment horizontal="center" vertical="center"/>
    </xf>
    <xf numFmtId="0" fontId="35" fillId="15" borderId="28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5" fillId="21" borderId="5" xfId="0" applyFont="1" applyFill="1" applyBorder="1" applyAlignment="1">
      <alignment horizontal="center" vertical="center"/>
    </xf>
    <xf numFmtId="0" fontId="5" fillId="21" borderId="6" xfId="0" applyFont="1" applyFill="1" applyBorder="1" applyAlignment="1">
      <alignment horizontal="center" vertical="center"/>
    </xf>
    <xf numFmtId="0" fontId="5" fillId="21" borderId="7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/>
    </xf>
    <xf numFmtId="0" fontId="30" fillId="9" borderId="6" xfId="0" applyFont="1" applyFill="1" applyBorder="1" applyAlignment="1">
      <alignment horizontal="center"/>
    </xf>
    <xf numFmtId="0" fontId="30" fillId="9" borderId="7" xfId="0" applyFont="1" applyFill="1" applyBorder="1" applyAlignment="1">
      <alignment horizontal="center"/>
    </xf>
    <xf numFmtId="0" fontId="35" fillId="18" borderId="23" xfId="0" applyFont="1" applyFill="1" applyBorder="1" applyAlignment="1">
      <alignment horizontal="center" vertical="center"/>
    </xf>
    <xf numFmtId="0" fontId="35" fillId="18" borderId="24" xfId="0" applyFont="1" applyFill="1" applyBorder="1" applyAlignment="1">
      <alignment horizontal="center" vertical="center"/>
    </xf>
    <xf numFmtId="0" fontId="35" fillId="18" borderId="25" xfId="0" applyFont="1" applyFill="1" applyBorder="1" applyAlignment="1">
      <alignment horizontal="center" vertical="center"/>
    </xf>
    <xf numFmtId="0" fontId="35" fillId="20" borderId="26" xfId="0" applyFont="1" applyFill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 wrapText="1"/>
    </xf>
    <xf numFmtId="0" fontId="30" fillId="19" borderId="8" xfId="0" applyFont="1" applyFill="1" applyBorder="1" applyAlignment="1">
      <alignment horizontal="center" vertical="center"/>
    </xf>
    <xf numFmtId="0" fontId="30" fillId="19" borderId="9" xfId="0" applyFont="1" applyFill="1" applyBorder="1" applyAlignment="1">
      <alignment horizontal="center" vertical="center"/>
    </xf>
    <xf numFmtId="0" fontId="30" fillId="19" borderId="10" xfId="0" applyFont="1" applyFill="1" applyBorder="1" applyAlignment="1">
      <alignment horizontal="center" vertical="center"/>
    </xf>
    <xf numFmtId="0" fontId="30" fillId="19" borderId="11" xfId="0" applyFont="1" applyFill="1" applyBorder="1" applyAlignment="1">
      <alignment horizontal="center" vertical="center"/>
    </xf>
    <xf numFmtId="0" fontId="30" fillId="19" borderId="12" xfId="0" applyFont="1" applyFill="1" applyBorder="1" applyAlignment="1">
      <alignment horizontal="center" vertical="center"/>
    </xf>
    <xf numFmtId="0" fontId="30" fillId="19" borderId="1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5" fillId="20" borderId="4" xfId="0" applyFont="1" applyFill="1" applyBorder="1" applyAlignment="1">
      <alignment horizontal="center" vertical="center"/>
    </xf>
    <xf numFmtId="0" fontId="35" fillId="20" borderId="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5" fillId="20" borderId="1" xfId="0" applyFont="1" applyFill="1" applyBorder="1" applyAlignment="1">
      <alignment horizontal="center" vertical="center"/>
    </xf>
    <xf numFmtId="0" fontId="35" fillId="20" borderId="42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39" fillId="19" borderId="4" xfId="0" applyFont="1" applyFill="1" applyBorder="1" applyAlignment="1" applyProtection="1">
      <alignment horizontal="center" vertical="top" wrapText="1"/>
      <protection locked="0"/>
    </xf>
    <xf numFmtId="0" fontId="39" fillId="19" borderId="2" xfId="0" applyFont="1" applyFill="1" applyBorder="1" applyAlignment="1" applyProtection="1">
      <alignment horizontal="center" vertical="top" wrapText="1"/>
      <protection locked="0"/>
    </xf>
    <xf numFmtId="0" fontId="39" fillId="19" borderId="3" xfId="0" applyFont="1" applyFill="1" applyBorder="1" applyAlignment="1" applyProtection="1">
      <alignment horizontal="center" vertical="top" wrapText="1"/>
      <protection locked="0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14" borderId="26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1" fillId="14" borderId="27" xfId="0" applyFont="1" applyFill="1" applyBorder="1" applyAlignment="1">
      <alignment horizontal="center" vertical="center"/>
    </xf>
    <xf numFmtId="0" fontId="42" fillId="20" borderId="1" xfId="0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center" vertical="center"/>
    </xf>
    <xf numFmtId="0" fontId="40" fillId="19" borderId="4" xfId="0" applyFont="1" applyFill="1" applyBorder="1" applyAlignment="1" applyProtection="1">
      <alignment horizontal="center" vertical="top" wrapText="1"/>
      <protection locked="0"/>
    </xf>
    <xf numFmtId="0" fontId="40" fillId="19" borderId="2" xfId="0" applyFont="1" applyFill="1" applyBorder="1" applyAlignment="1" applyProtection="1">
      <alignment horizontal="center" vertical="top" wrapText="1"/>
      <protection locked="0"/>
    </xf>
    <xf numFmtId="0" fontId="40" fillId="19" borderId="3" xfId="0" applyFont="1" applyFill="1" applyBorder="1" applyAlignment="1" applyProtection="1">
      <alignment horizontal="center" vertical="top" wrapText="1"/>
      <protection locked="0"/>
    </xf>
    <xf numFmtId="0" fontId="11" fillId="16" borderId="23" xfId="0" applyFont="1" applyFill="1" applyBorder="1" applyAlignment="1">
      <alignment horizontal="center" vertical="center"/>
    </xf>
    <xf numFmtId="0" fontId="11" fillId="16" borderId="24" xfId="0" applyFont="1" applyFill="1" applyBorder="1" applyAlignment="1">
      <alignment horizontal="center" vertical="center"/>
    </xf>
    <xf numFmtId="0" fontId="11" fillId="16" borderId="25" xfId="0" applyFont="1" applyFill="1" applyBorder="1" applyAlignment="1">
      <alignment horizontal="center" vertical="center"/>
    </xf>
    <xf numFmtId="0" fontId="32" fillId="9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46" fontId="27" fillId="0" borderId="17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46" fontId="27" fillId="0" borderId="18" xfId="0" applyNumberFormat="1" applyFont="1" applyBorder="1" applyAlignment="1">
      <alignment horizontal="center" vertical="center"/>
    </xf>
    <xf numFmtId="46" fontId="27" fillId="0" borderId="19" xfId="0" applyNumberFormat="1" applyFont="1" applyBorder="1" applyAlignment="1">
      <alignment horizontal="center" vertical="center"/>
    </xf>
    <xf numFmtId="46" fontId="27" fillId="0" borderId="20" xfId="0" applyNumberFormat="1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4" fillId="6" borderId="33" xfId="0" applyFont="1" applyFill="1" applyBorder="1" applyAlignment="1">
      <alignment horizontal="center" vertical="center"/>
    </xf>
    <xf numFmtId="0" fontId="24" fillId="6" borderId="34" xfId="0" applyFont="1" applyFill="1" applyBorder="1" applyAlignment="1">
      <alignment horizontal="center" vertical="center"/>
    </xf>
    <xf numFmtId="0" fontId="24" fillId="6" borderId="35" xfId="0" applyFont="1" applyFill="1" applyBorder="1" applyAlignment="1">
      <alignment horizontal="center" vertical="center"/>
    </xf>
    <xf numFmtId="0" fontId="24" fillId="6" borderId="36" xfId="0" applyFont="1" applyFill="1" applyBorder="1" applyAlignment="1">
      <alignment horizontal="center" vertical="center"/>
    </xf>
    <xf numFmtId="0" fontId="24" fillId="6" borderId="37" xfId="0" applyFont="1" applyFill="1" applyBorder="1" applyAlignment="1">
      <alignment horizontal="center" vertical="center"/>
    </xf>
    <xf numFmtId="0" fontId="24" fillId="6" borderId="38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4" fillId="8" borderId="33" xfId="0" applyFont="1" applyFill="1" applyBorder="1" applyAlignment="1">
      <alignment horizontal="center" vertical="center"/>
    </xf>
    <xf numFmtId="0" fontId="24" fillId="8" borderId="34" xfId="0" applyFont="1" applyFill="1" applyBorder="1" applyAlignment="1">
      <alignment horizontal="center" vertical="center"/>
    </xf>
    <xf numFmtId="0" fontId="24" fillId="8" borderId="35" xfId="0" applyFont="1" applyFill="1" applyBorder="1" applyAlignment="1">
      <alignment horizontal="center" vertical="center"/>
    </xf>
    <xf numFmtId="0" fontId="24" fillId="8" borderId="36" xfId="0" applyFont="1" applyFill="1" applyBorder="1" applyAlignment="1">
      <alignment horizontal="center" vertical="center"/>
    </xf>
    <xf numFmtId="0" fontId="24" fillId="8" borderId="37" xfId="0" applyFont="1" applyFill="1" applyBorder="1" applyAlignment="1">
      <alignment horizontal="center" vertical="center"/>
    </xf>
    <xf numFmtId="0" fontId="24" fillId="8" borderId="38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7" borderId="17" xfId="0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4" fillId="17" borderId="33" xfId="0" applyFont="1" applyFill="1" applyBorder="1" applyAlignment="1">
      <alignment horizontal="center" vertical="center"/>
    </xf>
    <xf numFmtId="0" fontId="24" fillId="17" borderId="34" xfId="0" applyFont="1" applyFill="1" applyBorder="1" applyAlignment="1">
      <alignment horizontal="center" vertical="center"/>
    </xf>
    <xf numFmtId="0" fontId="24" fillId="17" borderId="35" xfId="0" applyFont="1" applyFill="1" applyBorder="1" applyAlignment="1">
      <alignment horizontal="center" vertical="center"/>
    </xf>
    <xf numFmtId="0" fontId="24" fillId="17" borderId="36" xfId="0" applyFont="1" applyFill="1" applyBorder="1" applyAlignment="1">
      <alignment horizontal="center" vertical="center"/>
    </xf>
    <xf numFmtId="0" fontId="24" fillId="17" borderId="37" xfId="0" applyFont="1" applyFill="1" applyBorder="1" applyAlignment="1">
      <alignment horizontal="center" vertical="center"/>
    </xf>
    <xf numFmtId="0" fontId="24" fillId="17" borderId="38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theme="0" tint="-0.499984740745262"/>
      </font>
    </dxf>
    <dxf>
      <font>
        <color theme="0" tint="-0.499984740745262"/>
      </font>
      <fill>
        <patternFill>
          <fgColor theme="0" tint="-4.9989318521683403E-2"/>
        </patternFill>
      </fill>
    </dxf>
    <dxf>
      <font>
        <color rgb="FFFFC000"/>
      </font>
      <fill>
        <patternFill>
          <fgColor rgb="FFFFFF66"/>
        </patternFill>
      </fill>
    </dxf>
    <dxf>
      <font>
        <color rgb="FFFFC000"/>
      </font>
      <fill>
        <patternFill patternType="solid">
          <fgColor rgb="FFFFFFCC"/>
          <bgColor rgb="FFFFFFCC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CB25"/>
      <color rgb="FFF66A6D"/>
      <color rgb="FFF99D9F"/>
      <color rgb="FFF11D22"/>
      <color rgb="FF00FF00"/>
      <color rgb="FFFF5050"/>
      <color rgb="FFFFCC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111359</xdr:colOff>
      <xdr:row>1</xdr:row>
      <xdr:rowOff>58535</xdr:rowOff>
    </xdr:from>
    <xdr:to>
      <xdr:col>3</xdr:col>
      <xdr:colOff>197949</xdr:colOff>
      <xdr:row>11</xdr:row>
      <xdr:rowOff>145125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ADB02AF-3204-2D43-4F74-C88A1D56C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839" y="226175"/>
          <a:ext cx="1671550" cy="1762990"/>
        </a:xfrm>
        <a:prstGeom prst="rect">
          <a:avLst/>
        </a:prstGeom>
      </xdr:spPr>
    </xdr:pic>
    <xdr:clientData/>
  </xdr:twoCellAnchor>
  <xdr:twoCellAnchor editAs="oneCell">
    <xdr:from>
      <xdr:col>9</xdr:col>
      <xdr:colOff>726498</xdr:colOff>
      <xdr:row>1</xdr:row>
      <xdr:rowOff>21648</xdr:rowOff>
    </xdr:from>
    <xdr:to>
      <xdr:col>11</xdr:col>
      <xdr:colOff>560366</xdr:colOff>
      <xdr:row>11</xdr:row>
      <xdr:rowOff>131421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B6424A5-6B0B-6FD5-434B-31D89CB5D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89" r="14269" b="11395"/>
        <a:stretch/>
      </xdr:blipFill>
      <xdr:spPr>
        <a:xfrm>
          <a:off x="7858818" y="189288"/>
          <a:ext cx="1418828" cy="1786173"/>
        </a:xfrm>
        <a:prstGeom prst="rect">
          <a:avLst/>
        </a:prstGeom>
      </xdr:spPr>
    </xdr:pic>
    <xdr:clientData/>
  </xdr:twoCellAnchor>
  <xdr:twoCellAnchor editAs="oneCell">
    <xdr:from>
      <xdr:col>2</xdr:col>
      <xdr:colOff>520700</xdr:colOff>
      <xdr:row>23</xdr:row>
      <xdr:rowOff>99060</xdr:rowOff>
    </xdr:from>
    <xdr:to>
      <xdr:col>10</xdr:col>
      <xdr:colOff>334529</xdr:colOff>
      <xdr:row>29</xdr:row>
      <xdr:rowOff>45720</xdr:rowOff>
    </xdr:to>
    <xdr:pic>
      <xdr:nvPicPr>
        <xdr:cNvPr id="16" name="Image 15" descr="Digital Sport La Poste lance son programme &quot;Tous arbitres&quot; - Digital Sport">
          <a:extLst>
            <a:ext uri="{FF2B5EF4-FFF2-40B4-BE49-F238E27FC236}">
              <a16:creationId xmlns:a16="http://schemas.microsoft.com/office/drawing/2014/main" id="{B69759F9-1841-8359-F95D-1C02F6F8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" y="9989820"/>
          <a:ext cx="6153669" cy="392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25400</xdr:colOff>
      <xdr:row>15</xdr:row>
      <xdr:rowOff>7938</xdr:rowOff>
    </xdr:from>
    <xdr:to>
      <xdr:col>8</xdr:col>
      <xdr:colOff>182562</xdr:colOff>
      <xdr:row>18</xdr:row>
      <xdr:rowOff>241300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226CD5B4-A79F-CFAD-E160-80D0012E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62400" y="3716338"/>
          <a:ext cx="2519362" cy="25193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63499</xdr:colOff>
      <xdr:row>14</xdr:row>
      <xdr:rowOff>761999</xdr:rowOff>
    </xdr:from>
    <xdr:to>
      <xdr:col>4</xdr:col>
      <xdr:colOff>640519</xdr:colOff>
      <xdr:row>18</xdr:row>
      <xdr:rowOff>241300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B5B541C-064C-AAFE-8183-22F08F25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9" y="3708399"/>
          <a:ext cx="3726620" cy="2527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385824</xdr:colOff>
      <xdr:row>15</xdr:row>
      <xdr:rowOff>10599</xdr:rowOff>
    </xdr:from>
    <xdr:to>
      <xdr:col>12</xdr:col>
      <xdr:colOff>698500</xdr:colOff>
      <xdr:row>18</xdr:row>
      <xdr:rowOff>246530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585E5D9-59E4-AD0B-A520-2C0C0B1F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0883" y="3708540"/>
          <a:ext cx="3480205" cy="2521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view="pageBreakPreview" topLeftCell="A14" zoomScale="50" zoomScaleNormal="44" zoomScaleSheetLayoutView="50" workbookViewId="0">
      <selection activeCell="P25" sqref="P25"/>
    </sheetView>
  </sheetViews>
  <sheetFormatPr baseColWidth="10" defaultRowHeight="13.2" x14ac:dyDescent="0.25"/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13.8" thickBot="1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62.4" thickBot="1" x14ac:dyDescent="1.2">
      <c r="A14" s="15"/>
      <c r="B14" s="114" t="s">
        <v>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6"/>
      <c r="M14" s="15"/>
    </row>
    <row r="15" spans="1:13" ht="60" x14ac:dyDescent="0.95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5"/>
      <c r="M15" s="15"/>
    </row>
    <row r="16" spans="1:13" ht="60" x14ac:dyDescent="0.95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M16" s="15"/>
    </row>
    <row r="17" spans="1:13" ht="60" x14ac:dyDescent="0.95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5"/>
      <c r="M17" s="15"/>
    </row>
    <row r="18" spans="1:13" ht="60" x14ac:dyDescent="0.95">
      <c r="A18" s="15"/>
      <c r="B18" s="15"/>
      <c r="C18" s="16"/>
      <c r="D18" s="16"/>
      <c r="E18" s="16"/>
      <c r="F18" s="16"/>
      <c r="G18" s="16"/>
      <c r="H18" s="16"/>
      <c r="I18" s="16"/>
      <c r="J18" s="16"/>
      <c r="L18" s="15"/>
      <c r="M18" s="15"/>
    </row>
    <row r="19" spans="1:13" ht="60" x14ac:dyDescent="0.95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5"/>
      <c r="M19" s="15"/>
    </row>
    <row r="20" spans="1:13" ht="60" x14ac:dyDescent="0.95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5"/>
      <c r="M20" s="15"/>
    </row>
    <row r="21" spans="1:13" ht="60.6" thickBot="1" x14ac:dyDescent="1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5"/>
      <c r="M21" s="15"/>
    </row>
    <row r="22" spans="1:13" ht="62.4" thickBot="1" x14ac:dyDescent="1.2">
      <c r="A22" s="15"/>
      <c r="B22" s="15"/>
      <c r="C22" s="114" t="s">
        <v>4</v>
      </c>
      <c r="D22" s="115"/>
      <c r="E22" s="115"/>
      <c r="F22" s="115"/>
      <c r="G22" s="115"/>
      <c r="H22" s="115"/>
      <c r="I22" s="115"/>
      <c r="J22" s="115"/>
      <c r="K22" s="116"/>
      <c r="L22" s="15"/>
      <c r="M22" s="15"/>
    </row>
    <row r="23" spans="1:13" ht="60" x14ac:dyDescent="0.95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5"/>
      <c r="M23" s="15"/>
    </row>
    <row r="24" spans="1:13" ht="60" x14ac:dyDescent="0.95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5"/>
      <c r="M24" s="15"/>
    </row>
    <row r="25" spans="1:13" ht="60" x14ac:dyDescent="0.95">
      <c r="A25" s="15"/>
      <c r="B25" s="15"/>
      <c r="C25" s="16"/>
      <c r="D25" s="16"/>
      <c r="E25" s="16"/>
      <c r="F25" s="15"/>
      <c r="G25" s="16"/>
      <c r="H25" s="16"/>
      <c r="I25" s="16"/>
      <c r="J25" s="16"/>
      <c r="K25" s="16"/>
      <c r="L25" s="15"/>
      <c r="M25" s="15"/>
    </row>
    <row r="26" spans="1:13" ht="60" x14ac:dyDescent="0.95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5"/>
      <c r="M26" s="15"/>
    </row>
    <row r="27" spans="1:13" ht="60" x14ac:dyDescent="0.95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5"/>
      <c r="M27" s="15"/>
    </row>
    <row r="28" spans="1:13" ht="60" x14ac:dyDescent="0.95">
      <c r="A28" s="15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5"/>
      <c r="M28" s="15"/>
    </row>
    <row r="29" spans="1:13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x14ac:dyDescent="0.25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8" customHeight="1" x14ac:dyDescent="0.25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</sheetData>
  <mergeCells count="3">
    <mergeCell ref="A32:M33"/>
    <mergeCell ref="B14:L14"/>
    <mergeCell ref="C22:K22"/>
  </mergeCells>
  <printOptions horizontalCentered="1" verticalCentered="1"/>
  <pageMargins left="0" right="0" top="0" bottom="0" header="0.51181102362204722" footer="0.51181102362204722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68"/>
  <sheetViews>
    <sheetView tabSelected="1" topLeftCell="A22" zoomScale="80" zoomScaleNormal="80" workbookViewId="0">
      <selection activeCell="M28" sqref="M28"/>
    </sheetView>
  </sheetViews>
  <sheetFormatPr baseColWidth="10" defaultRowHeight="13.2" x14ac:dyDescent="0.25"/>
  <cols>
    <col min="2" max="2" width="22.109375" customWidth="1"/>
    <col min="9" max="9" width="39.6640625" customWidth="1"/>
    <col min="10" max="10" width="12.5546875" customWidth="1"/>
    <col min="11" max="11" width="14.5546875" customWidth="1"/>
    <col min="12" max="12" width="4.33203125" customWidth="1"/>
    <col min="13" max="13" width="122.33203125" customWidth="1"/>
    <col min="27" max="27" width="11.44140625" customWidth="1"/>
    <col min="28" max="28" width="12.109375" style="56" customWidth="1"/>
    <col min="29" max="29" width="11.88671875" customWidth="1"/>
  </cols>
  <sheetData>
    <row r="1" spans="2:28" ht="13.8" thickBot="1" x14ac:dyDescent="0.3"/>
    <row r="2" spans="2:28" ht="21.6" customHeight="1" x14ac:dyDescent="0.25">
      <c r="B2" s="202" t="s">
        <v>5</v>
      </c>
      <c r="C2" s="203"/>
      <c r="D2" s="203"/>
      <c r="E2" s="203"/>
      <c r="F2" s="203"/>
      <c r="G2" s="203"/>
      <c r="H2" s="203"/>
      <c r="I2" s="203"/>
      <c r="J2" s="203"/>
      <c r="K2" s="204"/>
    </row>
    <row r="3" spans="2:28" ht="21.6" thickBot="1" x14ac:dyDescent="0.3">
      <c r="B3" s="205"/>
      <c r="C3" s="206"/>
      <c r="D3" s="206"/>
      <c r="E3" s="206"/>
      <c r="F3" s="206"/>
      <c r="G3" s="206"/>
      <c r="H3" s="206"/>
      <c r="I3" s="206"/>
      <c r="J3" s="206"/>
      <c r="K3" s="207"/>
      <c r="L3" s="77"/>
    </row>
    <row r="4" spans="2:28" ht="12.75" customHeight="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28" ht="18.75" customHeight="1" x14ac:dyDescent="0.25">
      <c r="B5" s="40" t="s">
        <v>1</v>
      </c>
      <c r="C5" s="231"/>
      <c r="D5" s="232"/>
      <c r="E5" s="232"/>
      <c r="F5" s="233"/>
      <c r="G5" s="224" t="s">
        <v>6</v>
      </c>
      <c r="H5" s="225"/>
      <c r="I5" s="221"/>
      <c r="J5" s="222"/>
      <c r="K5" s="223"/>
    </row>
    <row r="6" spans="2:28" ht="12.75" customHeight="1" x14ac:dyDescent="0.25">
      <c r="B6" s="1"/>
      <c r="C6" s="10"/>
      <c r="D6" s="10"/>
      <c r="E6" s="10"/>
      <c r="F6" s="10"/>
      <c r="G6" s="6"/>
      <c r="H6" s="11"/>
      <c r="I6" s="11"/>
      <c r="J6" s="11"/>
      <c r="K6" s="11"/>
    </row>
    <row r="7" spans="2:28" ht="15" x14ac:dyDescent="0.25">
      <c r="B7" s="168" t="s">
        <v>0</v>
      </c>
      <c r="C7" s="168"/>
      <c r="D7" s="168"/>
      <c r="E7" s="168"/>
      <c r="F7" s="168"/>
      <c r="G7" s="4"/>
      <c r="H7" s="165"/>
      <c r="I7" s="166"/>
      <c r="J7" s="166"/>
      <c r="K7" s="167"/>
    </row>
    <row r="8" spans="2:28" ht="15" x14ac:dyDescent="0.25">
      <c r="B8" s="168" t="s">
        <v>38</v>
      </c>
      <c r="C8" s="168"/>
      <c r="D8" s="168"/>
      <c r="E8" s="168"/>
      <c r="F8" s="168"/>
      <c r="G8" s="4"/>
      <c r="H8" s="165"/>
      <c r="I8" s="166"/>
      <c r="J8" s="166"/>
      <c r="K8" s="167"/>
    </row>
    <row r="9" spans="2:28" ht="12.75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2:28" ht="13.8" thickBot="1" x14ac:dyDescent="0.3"/>
    <row r="11" spans="2:28" ht="21.6" thickBot="1" x14ac:dyDescent="0.45">
      <c r="B11" s="172" t="s">
        <v>57</v>
      </c>
      <c r="C11" s="173"/>
      <c r="D11" s="173"/>
      <c r="E11" s="173"/>
      <c r="F11" s="173"/>
      <c r="G11" s="173"/>
      <c r="H11" s="173"/>
      <c r="I11" s="173"/>
      <c r="J11" s="173"/>
      <c r="K11" s="174"/>
    </row>
    <row r="12" spans="2:28" ht="21.6" thickBot="1" x14ac:dyDescent="0.45">
      <c r="B12" s="78"/>
      <c r="C12" s="79"/>
      <c r="D12" s="79"/>
      <c r="E12" s="79"/>
      <c r="F12" s="79"/>
      <c r="G12" s="79"/>
      <c r="H12" s="79"/>
      <c r="I12" s="79"/>
      <c r="J12" s="79"/>
      <c r="K12" s="80"/>
    </row>
    <row r="13" spans="2:28" s="45" customFormat="1" ht="24.9" customHeight="1" x14ac:dyDescent="0.25">
      <c r="B13" s="175" t="s">
        <v>55</v>
      </c>
      <c r="C13" s="176"/>
      <c r="D13" s="176"/>
      <c r="E13" s="176"/>
      <c r="F13" s="176"/>
      <c r="G13" s="176"/>
      <c r="H13" s="176"/>
      <c r="I13" s="176"/>
      <c r="J13" s="176"/>
      <c r="K13" s="177"/>
      <c r="L13" s="44"/>
      <c r="AB13" s="56">
        <v>200</v>
      </c>
    </row>
    <row r="14" spans="2:28" s="46" customFormat="1" ht="24.9" customHeight="1" x14ac:dyDescent="0.25">
      <c r="B14" s="41" t="s">
        <v>12</v>
      </c>
      <c r="C14" s="42" t="s">
        <v>9</v>
      </c>
      <c r="D14" s="43">
        <v>1</v>
      </c>
      <c r="E14" s="42" t="s">
        <v>10</v>
      </c>
      <c r="F14" s="43">
        <v>2</v>
      </c>
      <c r="G14" s="42" t="s">
        <v>11</v>
      </c>
      <c r="H14" s="43">
        <v>2</v>
      </c>
      <c r="I14" s="42" t="s">
        <v>13</v>
      </c>
      <c r="J14" s="47">
        <v>5</v>
      </c>
      <c r="K14" s="230">
        <f>IF(C15&lt;=2,0,IF(C15&lt;5,50,IF(C15&lt;10,100,IF(9&lt;C15,200,0))))</f>
        <v>200</v>
      </c>
      <c r="L14" s="44"/>
      <c r="AB14" s="56">
        <v>100</v>
      </c>
    </row>
    <row r="15" spans="2:28" s="46" customFormat="1" ht="24.9" customHeight="1" x14ac:dyDescent="0.25">
      <c r="B15" s="41" t="s">
        <v>14</v>
      </c>
      <c r="C15" s="229">
        <v>10</v>
      </c>
      <c r="D15" s="229"/>
      <c r="E15" s="229"/>
      <c r="F15" s="229"/>
      <c r="G15" s="229"/>
      <c r="H15" s="229"/>
      <c r="I15" s="229"/>
      <c r="J15" s="229"/>
      <c r="K15" s="230"/>
      <c r="L15" s="44"/>
      <c r="AB15" s="56">
        <v>50</v>
      </c>
    </row>
    <row r="16" spans="2:28" s="45" customFormat="1" ht="24.9" customHeight="1" x14ac:dyDescent="0.25">
      <c r="B16" s="226" t="s">
        <v>56</v>
      </c>
      <c r="C16" s="227"/>
      <c r="D16" s="227"/>
      <c r="E16" s="227"/>
      <c r="F16" s="227"/>
      <c r="G16" s="227"/>
      <c r="H16" s="227"/>
      <c r="I16" s="227"/>
      <c r="J16" s="227"/>
      <c r="K16" s="228"/>
      <c r="L16" s="44"/>
      <c r="AB16" s="56"/>
    </row>
    <row r="17" spans="2:28" s="45" customFormat="1" ht="24.9" customHeight="1" x14ac:dyDescent="0.25">
      <c r="B17" s="41" t="s">
        <v>15</v>
      </c>
      <c r="C17" s="178">
        <v>29</v>
      </c>
      <c r="D17" s="179"/>
      <c r="E17" s="179"/>
      <c r="F17" s="179"/>
      <c r="G17" s="179"/>
      <c r="H17" s="179"/>
      <c r="I17" s="179"/>
      <c r="J17" s="180"/>
      <c r="K17" s="53">
        <f>IF(C17&lt;10,0,IF(C17&lt;20,50,IF(C17&lt;30,100,IF(29&lt;C17,200,0))))</f>
        <v>100</v>
      </c>
      <c r="L17" s="44"/>
      <c r="M17" s="46"/>
      <c r="AB17" s="56"/>
    </row>
    <row r="18" spans="2:28" s="45" customFormat="1" ht="24.9" customHeight="1" thickBot="1" x14ac:dyDescent="0.3">
      <c r="B18" s="73" t="s">
        <v>54</v>
      </c>
      <c r="C18" s="218" t="s">
        <v>78</v>
      </c>
      <c r="D18" s="219"/>
      <c r="E18" s="219"/>
      <c r="F18" s="219"/>
      <c r="G18" s="219"/>
      <c r="H18" s="219"/>
      <c r="I18" s="219"/>
      <c r="J18" s="220"/>
      <c r="K18" s="55" t="s">
        <v>17</v>
      </c>
      <c r="L18" s="44"/>
      <c r="AB18" s="57" t="s">
        <v>17</v>
      </c>
    </row>
    <row r="19" spans="2:28" ht="15" customHeight="1" thickBot="1" x14ac:dyDescent="0.3">
      <c r="B19" s="5"/>
      <c r="C19" s="8"/>
      <c r="D19" s="8"/>
      <c r="E19" s="8"/>
      <c r="F19" s="5"/>
      <c r="G19" s="8"/>
      <c r="H19" s="162" t="s">
        <v>2</v>
      </c>
      <c r="I19" s="163"/>
      <c r="J19" s="164"/>
      <c r="K19" s="51">
        <f>SUM(K14,K17)</f>
        <v>300</v>
      </c>
      <c r="L19" s="13"/>
      <c r="AB19" s="57" t="s">
        <v>18</v>
      </c>
    </row>
    <row r="20" spans="2:28" ht="15" customHeight="1" x14ac:dyDescent="0.25">
      <c r="B20" s="5"/>
      <c r="C20" s="8"/>
      <c r="D20" s="8"/>
      <c r="E20" s="8"/>
      <c r="F20" s="5"/>
      <c r="G20" s="8"/>
      <c r="H20" s="83"/>
      <c r="I20" s="84"/>
      <c r="J20" s="84"/>
      <c r="K20" s="5"/>
      <c r="L20" s="13"/>
      <c r="AB20" s="57"/>
    </row>
    <row r="21" spans="2:28" ht="13.8" thickBot="1" x14ac:dyDescent="0.3">
      <c r="L21" s="13"/>
    </row>
    <row r="22" spans="2:28" ht="21" x14ac:dyDescent="0.4">
      <c r="B22" s="169" t="s">
        <v>58</v>
      </c>
      <c r="C22" s="170"/>
      <c r="D22" s="170"/>
      <c r="E22" s="170"/>
      <c r="F22" s="170"/>
      <c r="G22" s="170"/>
      <c r="H22" s="170"/>
      <c r="I22" s="170"/>
      <c r="J22" s="170"/>
      <c r="K22" s="171"/>
    </row>
    <row r="23" spans="2:28" ht="21.6" thickBot="1" x14ac:dyDescent="0.45"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2:28" ht="24.75" customHeight="1" x14ac:dyDescent="0.25">
      <c r="B24" s="234" t="s">
        <v>19</v>
      </c>
      <c r="C24" s="235"/>
      <c r="D24" s="235"/>
      <c r="E24" s="235"/>
      <c r="F24" s="235"/>
      <c r="G24" s="235"/>
      <c r="H24" s="235"/>
      <c r="I24" s="235"/>
      <c r="J24" s="235"/>
      <c r="K24" s="236"/>
      <c r="L24" s="13"/>
    </row>
    <row r="25" spans="2:28" ht="24.9" customHeight="1" x14ac:dyDescent="0.25">
      <c r="B25" s="160" t="s">
        <v>20</v>
      </c>
      <c r="C25" s="161"/>
      <c r="D25" s="42">
        <v>2</v>
      </c>
      <c r="E25" s="210" t="s">
        <v>21</v>
      </c>
      <c r="F25" s="211"/>
      <c r="G25" s="161"/>
      <c r="H25" s="48">
        <v>2</v>
      </c>
      <c r="I25" s="212" t="str">
        <f>IF(ISBLANK(D25),"",IF(D25=H25,"En conformité",IF((H25-D25)&gt;=2,"En conformité et plus 2",IF((H25-D25)&gt;=1,"En Conformité et plus 1","Non conforme"))))</f>
        <v>En conformité</v>
      </c>
      <c r="J25" s="213"/>
      <c r="K25" s="53">
        <f>IF(I25="En conformité et plus 2",200,IF(I25="En conformité et plus 1",100,IF(I25="En conformité",50,0)))</f>
        <v>50</v>
      </c>
      <c r="L25" s="44"/>
      <c r="AB25" s="57"/>
    </row>
    <row r="26" spans="2:28" ht="24.9" customHeight="1" x14ac:dyDescent="0.25">
      <c r="B26" s="157" t="s">
        <v>22</v>
      </c>
      <c r="C26" s="158"/>
      <c r="D26" s="158"/>
      <c r="E26" s="158"/>
      <c r="F26" s="158"/>
      <c r="G26" s="158"/>
      <c r="H26" s="158"/>
      <c r="I26" s="158"/>
      <c r="J26" s="158"/>
      <c r="K26" s="159"/>
      <c r="L26" s="13"/>
      <c r="AB26" s="57"/>
    </row>
    <row r="27" spans="2:28" ht="24.9" customHeight="1" x14ac:dyDescent="0.25">
      <c r="B27" s="214" t="s">
        <v>23</v>
      </c>
      <c r="C27" s="215"/>
      <c r="D27" s="48">
        <v>4</v>
      </c>
      <c r="E27" s="215" t="s">
        <v>24</v>
      </c>
      <c r="F27" s="215"/>
      <c r="G27" s="215"/>
      <c r="H27" s="48">
        <v>2</v>
      </c>
      <c r="I27" s="216">
        <f>IF(ISBLANK(D27),"",(H27/D27)*100)</f>
        <v>50</v>
      </c>
      <c r="J27" s="217"/>
      <c r="K27" s="53">
        <f>IF(I27&lt;50,50,IF(I27&lt;100,100,IF(I27=100,200,0)))</f>
        <v>100</v>
      </c>
      <c r="L27" s="13"/>
      <c r="M27" s="39"/>
    </row>
    <row r="28" spans="2:28" ht="24.6" customHeight="1" x14ac:dyDescent="0.25">
      <c r="B28" s="94" t="s">
        <v>27</v>
      </c>
      <c r="C28" s="208" t="s">
        <v>61</v>
      </c>
      <c r="D28" s="209"/>
      <c r="E28" s="209"/>
      <c r="F28" s="209"/>
      <c r="G28" s="209"/>
      <c r="H28" s="209"/>
      <c r="I28" s="209"/>
      <c r="J28" s="95" t="s">
        <v>17</v>
      </c>
      <c r="K28" s="96" cm="1">
        <f t="array" ref="K28">_xlfn.IFS(J28="","",J28="Oui",50,J28="Non",0)</f>
        <v>50</v>
      </c>
      <c r="L28" s="13"/>
      <c r="M28" s="39"/>
    </row>
    <row r="29" spans="2:28" ht="19.95" customHeight="1" thickBot="1" x14ac:dyDescent="0.3">
      <c r="B29" s="90" t="s">
        <v>27</v>
      </c>
      <c r="C29" s="148" t="s">
        <v>89</v>
      </c>
      <c r="D29" s="148"/>
      <c r="E29" s="148"/>
      <c r="F29" s="148"/>
      <c r="G29" s="148"/>
      <c r="H29" s="148"/>
      <c r="I29" s="148"/>
      <c r="J29" s="106">
        <v>80</v>
      </c>
      <c r="K29" s="54">
        <f>J29</f>
        <v>80</v>
      </c>
      <c r="L29" s="13"/>
    </row>
    <row r="30" spans="2:28" ht="19.95" customHeight="1" thickBot="1" x14ac:dyDescent="0.3">
      <c r="B30" s="97"/>
      <c r="C30" s="93"/>
      <c r="D30" s="93"/>
      <c r="E30" s="93"/>
      <c r="F30" s="93"/>
      <c r="G30" s="93"/>
      <c r="H30" s="93"/>
      <c r="I30" s="93"/>
      <c r="J30" s="49"/>
      <c r="K30" s="99"/>
      <c r="L30" s="13"/>
    </row>
    <row r="31" spans="2:28" ht="19.95" customHeight="1" thickBot="1" x14ac:dyDescent="0.3">
      <c r="B31" s="98"/>
      <c r="C31" s="98"/>
      <c r="D31" s="98"/>
      <c r="E31" s="98"/>
      <c r="F31" s="98"/>
      <c r="G31" s="98"/>
      <c r="H31" s="98"/>
      <c r="I31" s="98"/>
      <c r="J31" s="85" t="s">
        <v>91</v>
      </c>
      <c r="K31" s="68" t="s">
        <v>92</v>
      </c>
      <c r="L31" s="13"/>
    </row>
    <row r="32" spans="2:28" ht="15.6" customHeight="1" x14ac:dyDescent="0.25">
      <c r="B32" s="182" t="s">
        <v>28</v>
      </c>
      <c r="C32" s="181" t="s">
        <v>63</v>
      </c>
      <c r="D32" s="185"/>
      <c r="E32" s="185"/>
      <c r="F32" s="185"/>
      <c r="G32" s="185"/>
      <c r="H32" s="185"/>
      <c r="I32" s="186"/>
      <c r="J32" s="100">
        <v>20</v>
      </c>
      <c r="K32" s="101">
        <f>J32*1</f>
        <v>20</v>
      </c>
      <c r="L32" s="13"/>
    </row>
    <row r="33" spans="2:13" ht="15.6" customHeight="1" x14ac:dyDescent="0.25">
      <c r="B33" s="183"/>
      <c r="C33" s="145" t="s">
        <v>64</v>
      </c>
      <c r="D33" s="187"/>
      <c r="E33" s="187"/>
      <c r="F33" s="187"/>
      <c r="G33" s="187"/>
      <c r="H33" s="187"/>
      <c r="I33" s="188"/>
      <c r="J33" s="102">
        <v>5</v>
      </c>
      <c r="K33" s="103">
        <f>J33*5</f>
        <v>25</v>
      </c>
      <c r="L33" s="13"/>
    </row>
    <row r="34" spans="2:13" ht="15.6" customHeight="1" thickBot="1" x14ac:dyDescent="0.3">
      <c r="B34" s="184"/>
      <c r="C34" s="148" t="s">
        <v>65</v>
      </c>
      <c r="D34" s="189"/>
      <c r="E34" s="189"/>
      <c r="F34" s="189"/>
      <c r="G34" s="189"/>
      <c r="H34" s="189"/>
      <c r="I34" s="190"/>
      <c r="J34" s="104">
        <v>0</v>
      </c>
      <c r="K34" s="105">
        <f>J34*5</f>
        <v>0</v>
      </c>
      <c r="L34" s="13"/>
    </row>
    <row r="35" spans="2:13" ht="15.6" customHeight="1" thickBot="1" x14ac:dyDescent="0.3">
      <c r="B35" s="49"/>
      <c r="C35" s="74"/>
      <c r="D35" s="76"/>
      <c r="E35" s="76"/>
      <c r="F35" s="76"/>
      <c r="G35" s="76"/>
      <c r="H35" s="76"/>
      <c r="I35" s="76"/>
      <c r="J35" s="85" t="s">
        <v>66</v>
      </c>
      <c r="K35" s="107">
        <f>K32+K33+K34</f>
        <v>45</v>
      </c>
      <c r="L35" s="13"/>
    </row>
    <row r="36" spans="2:13" ht="15" customHeight="1" thickBot="1" x14ac:dyDescent="0.3">
      <c r="B36" s="49"/>
      <c r="C36" s="50"/>
      <c r="D36" s="50"/>
      <c r="E36" s="50"/>
      <c r="F36" s="49"/>
      <c r="G36" s="50"/>
      <c r="L36" s="13"/>
      <c r="M36" s="39"/>
    </row>
    <row r="37" spans="2:13" ht="15" customHeight="1" thickBot="1" x14ac:dyDescent="0.3">
      <c r="B37" s="49"/>
      <c r="C37" s="50"/>
      <c r="D37" s="50"/>
      <c r="E37" s="50"/>
      <c r="F37" s="49"/>
      <c r="G37" s="50"/>
      <c r="H37" s="191" t="s">
        <v>2</v>
      </c>
      <c r="I37" s="192"/>
      <c r="J37" s="193"/>
      <c r="K37" s="68">
        <f>SUM(K25,K27,K28,K29)</f>
        <v>280</v>
      </c>
      <c r="L37" s="13"/>
      <c r="M37" s="39"/>
    </row>
    <row r="38" spans="2:13" ht="15" customHeight="1" thickBot="1" x14ac:dyDescent="0.3">
      <c r="B38" s="49"/>
      <c r="C38" s="50"/>
      <c r="D38" s="50"/>
      <c r="E38" s="50"/>
      <c r="F38" s="49"/>
      <c r="G38" s="50"/>
      <c r="H38" s="191" t="s">
        <v>90</v>
      </c>
      <c r="I38" s="192"/>
      <c r="J38" s="193"/>
      <c r="K38" s="85">
        <f>K35</f>
        <v>45</v>
      </c>
      <c r="L38" s="13"/>
    </row>
    <row r="39" spans="2:13" ht="15" customHeight="1" thickBot="1" x14ac:dyDescent="0.3">
      <c r="B39" s="49"/>
      <c r="C39" s="50"/>
      <c r="D39" s="50"/>
      <c r="E39" s="50"/>
      <c r="F39" s="49"/>
      <c r="G39" s="50"/>
      <c r="H39" s="191" t="s">
        <v>93</v>
      </c>
      <c r="I39" s="192"/>
      <c r="J39" s="193"/>
      <c r="K39" s="85">
        <f>K37-K38</f>
        <v>235</v>
      </c>
      <c r="L39" s="13"/>
    </row>
    <row r="40" spans="2:13" ht="15" customHeight="1" thickBot="1" x14ac:dyDescent="0.45">
      <c r="C40" s="14"/>
      <c r="D40" s="14"/>
      <c r="E40" s="14"/>
      <c r="F40" s="14"/>
      <c r="G40" s="14"/>
      <c r="H40" s="14"/>
      <c r="I40" s="14"/>
      <c r="J40" s="14"/>
      <c r="K40" s="14"/>
    </row>
    <row r="41" spans="2:13" ht="21.6" thickBot="1" x14ac:dyDescent="0.45">
      <c r="B41" s="194" t="s">
        <v>59</v>
      </c>
      <c r="C41" s="195"/>
      <c r="D41" s="195"/>
      <c r="E41" s="195"/>
      <c r="F41" s="195"/>
      <c r="G41" s="195"/>
      <c r="H41" s="195"/>
      <c r="I41" s="195"/>
      <c r="J41" s="195"/>
      <c r="K41" s="196"/>
      <c r="L41" s="13"/>
    </row>
    <row r="42" spans="2:13" ht="21.6" thickBot="1" x14ac:dyDescent="0.4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13"/>
    </row>
    <row r="43" spans="2:13" ht="24.9" customHeight="1" x14ac:dyDescent="0.25">
      <c r="B43" s="197" t="s">
        <v>60</v>
      </c>
      <c r="C43" s="198"/>
      <c r="D43" s="198"/>
      <c r="E43" s="198"/>
      <c r="F43" s="198"/>
      <c r="G43" s="198"/>
      <c r="H43" s="198"/>
      <c r="I43" s="198"/>
      <c r="J43" s="198"/>
      <c r="K43" s="199"/>
      <c r="L43" s="13"/>
    </row>
    <row r="44" spans="2:13" ht="24.9" customHeight="1" thickBot="1" x14ac:dyDescent="0.3">
      <c r="B44" s="200" t="s">
        <v>100</v>
      </c>
      <c r="C44" s="201"/>
      <c r="D44" s="201"/>
      <c r="E44" s="201"/>
      <c r="F44" s="69">
        <v>4</v>
      </c>
      <c r="G44" s="201" t="s">
        <v>99</v>
      </c>
      <c r="H44" s="201"/>
      <c r="I44" s="201"/>
      <c r="J44" s="47">
        <v>2</v>
      </c>
      <c r="K44" s="111">
        <f>IF(F44=1,50,IF(AND(F44=2,J44&gt;=1),100,IF(AND(F44&gt;=3,J44&gt;=2),200,0)))</f>
        <v>200</v>
      </c>
      <c r="L44" s="13"/>
      <c r="M44" s="39"/>
    </row>
    <row r="45" spans="2:13" ht="24.9" customHeight="1" thickBot="1" x14ac:dyDescent="0.3">
      <c r="B45" s="89" t="s">
        <v>27</v>
      </c>
      <c r="C45" s="145" t="s">
        <v>67</v>
      </c>
      <c r="D45" s="145"/>
      <c r="E45" s="145"/>
      <c r="F45" s="145"/>
      <c r="G45" s="145"/>
      <c r="H45" s="145"/>
      <c r="I45" s="145"/>
      <c r="J45" s="88" t="s">
        <v>18</v>
      </c>
      <c r="K45" s="53" cm="1">
        <f t="array" ref="K45">_xlfn.IFS(J45="","",J45="Oui",50,J45="Non",0)</f>
        <v>0</v>
      </c>
      <c r="L45" s="13"/>
      <c r="M45" s="39"/>
    </row>
    <row r="46" spans="2:13" ht="24.9" customHeight="1" thickBot="1" x14ac:dyDescent="0.3">
      <c r="B46" s="89" t="s">
        <v>27</v>
      </c>
      <c r="C46" s="145" t="s">
        <v>68</v>
      </c>
      <c r="D46" s="145"/>
      <c r="E46" s="145"/>
      <c r="F46" s="145"/>
      <c r="G46" s="145"/>
      <c r="H46" s="145"/>
      <c r="I46" s="145"/>
      <c r="J46" s="88" t="s">
        <v>17</v>
      </c>
      <c r="K46" s="75" cm="1">
        <f t="array" ref="K46">_xlfn.IFS(J46="","",J46="Oui",50,J46="Non",0)</f>
        <v>50</v>
      </c>
      <c r="L46" s="13"/>
      <c r="M46" s="39"/>
    </row>
    <row r="47" spans="2:13" ht="24.9" customHeight="1" thickBot="1" x14ac:dyDescent="0.3">
      <c r="B47" s="73" t="s">
        <v>54</v>
      </c>
      <c r="C47" s="148" t="s">
        <v>69</v>
      </c>
      <c r="D47" s="148"/>
      <c r="E47" s="148"/>
      <c r="F47" s="148"/>
      <c r="G47" s="148"/>
      <c r="H47" s="148"/>
      <c r="I47" s="148"/>
      <c r="J47" s="148"/>
      <c r="K47" s="88" t="s">
        <v>17</v>
      </c>
      <c r="L47" s="13"/>
      <c r="M47" s="39"/>
    </row>
    <row r="48" spans="2:13" ht="14.4" thickBot="1" x14ac:dyDescent="0.3">
      <c r="B48" s="49"/>
      <c r="C48" s="50"/>
      <c r="D48" s="50"/>
      <c r="E48" s="50"/>
      <c r="F48" s="49"/>
      <c r="G48" s="50"/>
      <c r="H48" s="139" t="s">
        <v>2</v>
      </c>
      <c r="I48" s="140"/>
      <c r="J48" s="141"/>
      <c r="K48" s="52">
        <f>SUM(K44,K46,K45)</f>
        <v>250</v>
      </c>
      <c r="L48" s="13"/>
    </row>
    <row r="49" spans="2:28" ht="13.8" x14ac:dyDescent="0.25">
      <c r="B49" s="49"/>
      <c r="C49" s="50"/>
      <c r="D49" s="50"/>
      <c r="E49" s="50"/>
      <c r="F49" s="49"/>
      <c r="G49" s="50"/>
      <c r="H49" s="74"/>
      <c r="I49" s="74"/>
      <c r="J49" s="74"/>
      <c r="K49" s="49"/>
      <c r="L49" s="13"/>
      <c r="M49" s="112"/>
    </row>
    <row r="50" spans="2:28" ht="16.2" customHeight="1" thickBot="1" x14ac:dyDescent="0.3">
      <c r="L50" s="7"/>
    </row>
    <row r="51" spans="2:28" ht="21" x14ac:dyDescent="0.4">
      <c r="B51" s="149" t="s">
        <v>62</v>
      </c>
      <c r="C51" s="150"/>
      <c r="D51" s="150"/>
      <c r="E51" s="150"/>
      <c r="F51" s="150"/>
      <c r="G51" s="150"/>
      <c r="H51" s="150"/>
      <c r="I51" s="150"/>
      <c r="J51" s="150"/>
      <c r="K51" s="151"/>
      <c r="L51" s="13"/>
    </row>
    <row r="52" spans="2:28" ht="24.9" customHeight="1" thickBot="1" x14ac:dyDescent="0.3">
      <c r="K52" s="87"/>
      <c r="L52" s="13"/>
      <c r="M52" s="39"/>
    </row>
    <row r="53" spans="2:28" ht="24.9" customHeight="1" thickBot="1" x14ac:dyDescent="0.3">
      <c r="B53" s="152" t="s">
        <v>54</v>
      </c>
      <c r="C53" s="181" t="s">
        <v>25</v>
      </c>
      <c r="D53" s="181"/>
      <c r="E53" s="181"/>
      <c r="F53" s="181"/>
      <c r="G53" s="181"/>
      <c r="H53" s="181"/>
      <c r="I53" s="181"/>
      <c r="J53" s="181"/>
      <c r="K53" s="88" t="s">
        <v>17</v>
      </c>
      <c r="L53" s="13"/>
    </row>
    <row r="54" spans="2:28" ht="24.9" customHeight="1" thickBot="1" x14ac:dyDescent="0.3">
      <c r="B54" s="153"/>
      <c r="C54" s="154" t="s">
        <v>101</v>
      </c>
      <c r="D54" s="155"/>
      <c r="E54" s="155"/>
      <c r="F54" s="155"/>
      <c r="G54" s="155"/>
      <c r="H54" s="155"/>
      <c r="I54" s="155"/>
      <c r="J54" s="156"/>
      <c r="K54" s="86" t="s">
        <v>17</v>
      </c>
      <c r="L54" s="13"/>
    </row>
    <row r="55" spans="2:28" ht="24.9" customHeight="1" thickBot="1" x14ac:dyDescent="0.3">
      <c r="B55" s="146" t="s">
        <v>27</v>
      </c>
      <c r="C55" s="145" t="s">
        <v>87</v>
      </c>
      <c r="D55" s="145"/>
      <c r="E55" s="145"/>
      <c r="F55" s="145"/>
      <c r="G55" s="145"/>
      <c r="H55" s="145"/>
      <c r="I55" s="145"/>
      <c r="J55" s="88" t="s">
        <v>18</v>
      </c>
      <c r="K55" s="53" cm="1">
        <f t="array" ref="K55">_xlfn.IFS(J55="","",J55="Oui",100,J55="Non",0)</f>
        <v>0</v>
      </c>
      <c r="L55" s="13"/>
    </row>
    <row r="56" spans="2:28" ht="24.9" customHeight="1" thickBot="1" x14ac:dyDescent="0.3">
      <c r="B56" s="147"/>
      <c r="C56" s="148" t="s">
        <v>70</v>
      </c>
      <c r="D56" s="148"/>
      <c r="E56" s="148"/>
      <c r="F56" s="148"/>
      <c r="G56" s="148"/>
      <c r="H56" s="148"/>
      <c r="I56" s="148"/>
      <c r="J56" s="86" t="s">
        <v>18</v>
      </c>
      <c r="K56" s="54" cm="1">
        <f t="array" ref="K56">_xlfn.IFS(J56="","",J56="Oui",50,J56="Non",0)</f>
        <v>0</v>
      </c>
      <c r="L56" s="13"/>
      <c r="M56" s="39"/>
      <c r="AB56" s="57" t="s">
        <v>29</v>
      </c>
    </row>
    <row r="57" spans="2:28" ht="14.4" thickBot="1" x14ac:dyDescent="0.3">
      <c r="B57" s="49"/>
      <c r="C57" s="50"/>
      <c r="D57" s="50"/>
      <c r="E57" s="50"/>
      <c r="F57" s="49"/>
      <c r="G57" s="50"/>
      <c r="H57" s="139" t="s">
        <v>2</v>
      </c>
      <c r="I57" s="140"/>
      <c r="J57" s="141"/>
      <c r="K57" s="52">
        <f>SUM(K55:K56)</f>
        <v>0</v>
      </c>
      <c r="L57" s="13"/>
    </row>
    <row r="58" spans="2:28" ht="13.8" x14ac:dyDescent="0.25">
      <c r="C58" s="50"/>
      <c r="D58" s="50"/>
      <c r="E58" s="50"/>
      <c r="F58" s="49"/>
      <c r="G58" s="50"/>
      <c r="H58" s="74"/>
      <c r="I58" s="74"/>
      <c r="J58" s="74"/>
      <c r="K58" s="49"/>
      <c r="L58" s="13"/>
    </row>
    <row r="59" spans="2:28" ht="13.5" customHeight="1" thickBot="1" x14ac:dyDescent="0.3">
      <c r="B59" s="5"/>
      <c r="C59" s="8"/>
      <c r="D59" s="8"/>
      <c r="E59" s="8"/>
      <c r="F59" s="8"/>
      <c r="G59" s="8"/>
      <c r="H59" s="8"/>
      <c r="I59" s="8"/>
      <c r="J59" s="9"/>
      <c r="K59" s="2"/>
      <c r="L59" s="13"/>
      <c r="AB59" s="57" t="s">
        <v>30</v>
      </c>
    </row>
    <row r="60" spans="2:28" ht="27.75" customHeight="1" thickBot="1" x14ac:dyDescent="0.3">
      <c r="B60" s="5"/>
      <c r="F60" s="142" t="s">
        <v>53</v>
      </c>
      <c r="G60" s="143"/>
      <c r="H60" s="143"/>
      <c r="I60" s="143"/>
      <c r="J60" s="144"/>
      <c r="K60" s="68">
        <f>SUM(K19,K48,K57,K39)</f>
        <v>785</v>
      </c>
      <c r="L60" s="13"/>
      <c r="AB60" s="57"/>
    </row>
    <row r="61" spans="2:28" ht="27.75" customHeight="1" x14ac:dyDescent="0.25">
      <c r="B61" s="5"/>
      <c r="F61" s="81"/>
      <c r="G61" s="81"/>
      <c r="H61" s="81"/>
      <c r="I61" s="81"/>
      <c r="J61" s="81"/>
      <c r="K61" s="49"/>
      <c r="L61" s="13"/>
      <c r="AB61" s="57"/>
    </row>
    <row r="62" spans="2:28" ht="13.5" customHeight="1" x14ac:dyDescent="0.25">
      <c r="B62" s="5"/>
      <c r="C62" s="8"/>
      <c r="D62" s="8"/>
      <c r="E62" s="8"/>
      <c r="F62" s="8"/>
      <c r="G62" s="8"/>
      <c r="H62" s="8"/>
      <c r="I62" s="8"/>
      <c r="J62" s="9"/>
      <c r="K62" s="2"/>
      <c r="L62" s="13"/>
      <c r="AB62" s="57"/>
    </row>
    <row r="63" spans="2:28" ht="24.75" customHeight="1" thickBot="1" x14ac:dyDescent="0.3">
      <c r="B63" s="117" t="s">
        <v>33</v>
      </c>
      <c r="C63" s="117"/>
      <c r="D63" s="117"/>
      <c r="E63" s="117"/>
      <c r="F63" s="117"/>
      <c r="G63" s="117"/>
      <c r="H63" s="117"/>
      <c r="I63" s="117"/>
      <c r="J63" s="117"/>
      <c r="K63" s="117"/>
      <c r="AB63" s="57" t="s">
        <v>31</v>
      </c>
    </row>
    <row r="64" spans="2:28" ht="27" customHeight="1" thickBot="1" x14ac:dyDescent="0.3">
      <c r="B64" s="118" t="s">
        <v>98</v>
      </c>
      <c r="C64" s="119"/>
      <c r="D64" s="119"/>
      <c r="E64" s="119"/>
      <c r="F64" s="119"/>
      <c r="G64" s="119"/>
      <c r="H64" s="119"/>
      <c r="I64" s="119"/>
      <c r="J64" s="119"/>
      <c r="K64" s="120"/>
      <c r="AB64" s="57" t="s">
        <v>32</v>
      </c>
    </row>
    <row r="65" spans="2:28" ht="13.8" thickBot="1" x14ac:dyDescent="0.3"/>
    <row r="66" spans="2:28" ht="12.75" customHeight="1" x14ac:dyDescent="0.25">
      <c r="B66" s="121" t="s">
        <v>34</v>
      </c>
      <c r="C66" s="122"/>
      <c r="D66" s="122"/>
      <c r="E66" s="122"/>
      <c r="F66" s="123"/>
      <c r="G66" s="130" t="str">
        <f>IF(K60&lt;750,"BRONZE",IF(K60&lt;1000,"ARGENT",IF(K60&gt;=1000,"OR","NON LABELLISABLE")))</f>
        <v>ARGENT</v>
      </c>
      <c r="H66" s="131"/>
      <c r="I66" s="131"/>
      <c r="J66" s="131"/>
      <c r="K66" s="132"/>
      <c r="AB66" s="57" t="s">
        <v>35</v>
      </c>
    </row>
    <row r="67" spans="2:28" ht="12.75" customHeight="1" x14ac:dyDescent="0.25">
      <c r="B67" s="124"/>
      <c r="C67" s="125"/>
      <c r="D67" s="125"/>
      <c r="E67" s="125"/>
      <c r="F67" s="126"/>
      <c r="G67" s="133"/>
      <c r="H67" s="134"/>
      <c r="I67" s="134"/>
      <c r="J67" s="134"/>
      <c r="K67" s="135"/>
      <c r="AB67" s="57" t="s">
        <v>36</v>
      </c>
    </row>
    <row r="68" spans="2:28" ht="13.5" customHeight="1" thickBot="1" x14ac:dyDescent="0.3">
      <c r="B68" s="127"/>
      <c r="C68" s="128"/>
      <c r="D68" s="128"/>
      <c r="E68" s="128"/>
      <c r="F68" s="129"/>
      <c r="G68" s="136"/>
      <c r="H68" s="137"/>
      <c r="I68" s="137"/>
      <c r="J68" s="137"/>
      <c r="K68" s="138"/>
      <c r="AB68" s="57" t="s">
        <v>37</v>
      </c>
    </row>
  </sheetData>
  <mergeCells count="55">
    <mergeCell ref="B2:K3"/>
    <mergeCell ref="C29:I29"/>
    <mergeCell ref="C28:I28"/>
    <mergeCell ref="E25:G25"/>
    <mergeCell ref="I25:J25"/>
    <mergeCell ref="B27:C27"/>
    <mergeCell ref="E27:G27"/>
    <mergeCell ref="I27:J27"/>
    <mergeCell ref="C18:J18"/>
    <mergeCell ref="I5:K5"/>
    <mergeCell ref="G5:H5"/>
    <mergeCell ref="B16:K16"/>
    <mergeCell ref="C15:J15"/>
    <mergeCell ref="K14:K15"/>
    <mergeCell ref="C5:F5"/>
    <mergeCell ref="B24:K24"/>
    <mergeCell ref="C45:I45"/>
    <mergeCell ref="C47:J47"/>
    <mergeCell ref="C53:J53"/>
    <mergeCell ref="B32:B34"/>
    <mergeCell ref="C32:I32"/>
    <mergeCell ref="C33:I33"/>
    <mergeCell ref="C34:I34"/>
    <mergeCell ref="C46:I46"/>
    <mergeCell ref="H37:J37"/>
    <mergeCell ref="B41:K41"/>
    <mergeCell ref="B43:K43"/>
    <mergeCell ref="B44:E44"/>
    <mergeCell ref="G44:I44"/>
    <mergeCell ref="H48:J48"/>
    <mergeCell ref="H38:J38"/>
    <mergeCell ref="H39:J39"/>
    <mergeCell ref="B26:K26"/>
    <mergeCell ref="B25:C25"/>
    <mergeCell ref="H19:J19"/>
    <mergeCell ref="H7:K7"/>
    <mergeCell ref="H8:K8"/>
    <mergeCell ref="B7:F7"/>
    <mergeCell ref="B8:F8"/>
    <mergeCell ref="B22:K22"/>
    <mergeCell ref="B11:K11"/>
    <mergeCell ref="B13:K13"/>
    <mergeCell ref="C17:J17"/>
    <mergeCell ref="C55:I55"/>
    <mergeCell ref="B55:B56"/>
    <mergeCell ref="C56:I56"/>
    <mergeCell ref="B51:K51"/>
    <mergeCell ref="B53:B54"/>
    <mergeCell ref="C54:J54"/>
    <mergeCell ref="B63:K63"/>
    <mergeCell ref="B64:K64"/>
    <mergeCell ref="B66:F68"/>
    <mergeCell ref="G66:K68"/>
    <mergeCell ref="H57:J57"/>
    <mergeCell ref="F60:J60"/>
  </mergeCells>
  <phoneticPr fontId="8" type="noConversion"/>
  <conditionalFormatting sqref="G66:K68">
    <cfRule type="containsText" dxfId="17" priority="27" operator="containsText" text="Bronze">
      <formula>NOT(ISERROR(SEARCH("Bronze",G66)))</formula>
    </cfRule>
    <cfRule type="containsText" dxfId="16" priority="28" operator="containsText" text="Or">
      <formula>NOT(ISERROR(SEARCH("Or",G66)))</formula>
    </cfRule>
    <cfRule type="containsText" dxfId="15" priority="29" operator="containsText" text="Or">
      <formula>NOT(ISERROR(SEARCH("Or",G66)))</formula>
    </cfRule>
    <cfRule type="containsText" dxfId="14" priority="30" operator="containsText" text="Argent">
      <formula>NOT(ISERROR(SEARCH("Argent",G66)))</formula>
    </cfRule>
    <cfRule type="containsText" dxfId="13" priority="31" operator="containsText" text="Argent">
      <formula>NOT(ISERROR(SEARCH("Argent",G66)))</formula>
    </cfRule>
    <cfRule type="containsText" dxfId="12" priority="32" operator="containsText" text="Or">
      <formula>NOT(ISERROR(SEARCH("Or",G66)))</formula>
    </cfRule>
  </conditionalFormatting>
  <conditionalFormatting sqref="J28">
    <cfRule type="containsText" dxfId="11" priority="7" operator="containsText" text="Non">
      <formula>NOT(ISERROR(SEARCH("Non",J28)))</formula>
    </cfRule>
    <cfRule type="containsText" dxfId="10" priority="8" operator="containsText" text="Oui">
      <formula>NOT(ISERROR(SEARCH("Oui",J28)))</formula>
    </cfRule>
  </conditionalFormatting>
  <conditionalFormatting sqref="J45:J46">
    <cfRule type="containsText" dxfId="9" priority="17" operator="containsText" text="Non">
      <formula>NOT(ISERROR(SEARCH("Non",J45)))</formula>
    </cfRule>
    <cfRule type="containsText" dxfId="8" priority="18" operator="containsText" text="Oui">
      <formula>NOT(ISERROR(SEARCH("Oui",J45)))</formula>
    </cfRule>
  </conditionalFormatting>
  <conditionalFormatting sqref="J55:J56">
    <cfRule type="containsText" dxfId="7" priority="21" operator="containsText" text="Non">
      <formula>NOT(ISERROR(SEARCH("Non",J55)))</formula>
    </cfRule>
    <cfRule type="containsText" dxfId="6" priority="22" operator="containsText" text="Oui">
      <formula>NOT(ISERROR(SEARCH("Oui",J55)))</formula>
    </cfRule>
  </conditionalFormatting>
  <conditionalFormatting sqref="K18">
    <cfRule type="containsText" dxfId="5" priority="33" operator="containsText" text="Non">
      <formula>NOT(ISERROR(SEARCH("Non",K18)))</formula>
    </cfRule>
    <cfRule type="containsText" dxfId="4" priority="34" operator="containsText" text="Oui">
      <formula>NOT(ISERROR(SEARCH("Oui",K18)))</formula>
    </cfRule>
  </conditionalFormatting>
  <conditionalFormatting sqref="K47">
    <cfRule type="containsText" dxfId="3" priority="25" operator="containsText" text="Non">
      <formula>NOT(ISERROR(SEARCH("Non",K47)))</formula>
    </cfRule>
    <cfRule type="containsText" dxfId="2" priority="26" operator="containsText" text="Oui">
      <formula>NOT(ISERROR(SEARCH("Oui",K47)))</formula>
    </cfRule>
  </conditionalFormatting>
  <conditionalFormatting sqref="K53:K54">
    <cfRule type="containsText" dxfId="1" priority="35" operator="containsText" text="Non">
      <formula>NOT(ISERROR(SEARCH("Non",K53)))</formula>
    </cfRule>
    <cfRule type="containsText" dxfId="0" priority="36" operator="containsText" text="Oui">
      <formula>NOT(ISERROR(SEARCH("Oui",K53)))</formula>
    </cfRule>
  </conditionalFormatting>
  <dataValidations count="2">
    <dataValidation type="list" allowBlank="1" showInputMessage="1" showErrorMessage="1" sqref="J55:J56 K18 K53:K54 K47 J45:J46 J28" xr:uid="{E6B3C261-9F80-4C8B-86A6-29A0186143C1}">
      <formula1>$AB$18:$AB$19</formula1>
    </dataValidation>
    <dataValidation type="list" allowBlank="1" showInputMessage="1" showErrorMessage="1" sqref="K44 K17 K27" xr:uid="{02101E09-8AE9-4C7A-BE85-E43C2816DB08}">
      <formula1>$AB$13:$AB$15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0"/>
  <sheetViews>
    <sheetView view="pageBreakPreview" topLeftCell="A21" zoomScale="60" zoomScaleNormal="60" workbookViewId="0">
      <selection activeCell="H40" sqref="H40:J40"/>
    </sheetView>
  </sheetViews>
  <sheetFormatPr baseColWidth="10" defaultColWidth="11.44140625" defaultRowHeight="13.8" x14ac:dyDescent="0.25"/>
  <cols>
    <col min="1" max="6" width="11.44140625" style="17"/>
    <col min="7" max="7" width="24.44140625" style="17" customWidth="1"/>
    <col min="8" max="8" width="51" style="17" customWidth="1"/>
    <col min="9" max="9" width="52.6640625" style="17" customWidth="1"/>
    <col min="10" max="10" width="57" style="17" bestFit="1" customWidth="1"/>
    <col min="11" max="16384" width="11.44140625" style="17"/>
  </cols>
  <sheetData>
    <row r="1" spans="1:10" ht="20.25" hidden="1" customHeight="1" x14ac:dyDescent="0.25">
      <c r="A1" s="20"/>
      <c r="B1" s="20"/>
      <c r="C1" s="20"/>
      <c r="D1" s="20"/>
      <c r="E1" s="20"/>
      <c r="F1" s="20"/>
      <c r="G1" s="20"/>
      <c r="H1" s="21"/>
      <c r="I1" s="21"/>
      <c r="J1" s="21"/>
    </row>
    <row r="2" spans="1:10" ht="12.75" hidden="1" customHeight="1" x14ac:dyDescent="0.25">
      <c r="A2" s="22"/>
      <c r="B2" s="22"/>
      <c r="C2" s="22"/>
      <c r="D2" s="22"/>
      <c r="E2" s="22"/>
      <c r="F2" s="22"/>
      <c r="G2" s="22"/>
      <c r="H2" s="21"/>
      <c r="I2" s="21"/>
      <c r="J2" s="21"/>
    </row>
    <row r="3" spans="1:10" ht="18.75" hidden="1" customHeight="1" x14ac:dyDescent="0.25">
      <c r="A3" s="23"/>
      <c r="B3" s="23"/>
      <c r="C3" s="23"/>
      <c r="D3" s="23"/>
      <c r="E3" s="24"/>
      <c r="F3" s="25"/>
      <c r="G3" s="25"/>
      <c r="H3" s="21"/>
      <c r="I3" s="21"/>
      <c r="J3" s="21"/>
    </row>
    <row r="4" spans="1:10" ht="12.75" hidden="1" customHeight="1" x14ac:dyDescent="0.25">
      <c r="A4" s="26"/>
      <c r="B4" s="26"/>
      <c r="C4" s="26"/>
      <c r="D4" s="26"/>
      <c r="E4" s="24"/>
      <c r="F4" s="27"/>
      <c r="G4" s="27"/>
      <c r="H4" s="21"/>
      <c r="I4" s="21"/>
      <c r="J4" s="21"/>
    </row>
    <row r="5" spans="1:10" ht="18.75" hidden="1" customHeight="1" x14ac:dyDescent="0.25">
      <c r="A5" s="28"/>
      <c r="B5" s="28"/>
      <c r="C5" s="28"/>
      <c r="D5" s="28"/>
      <c r="E5" s="29"/>
      <c r="F5" s="30"/>
      <c r="G5" s="30"/>
      <c r="H5" s="21"/>
      <c r="I5" s="21"/>
      <c r="J5" s="21"/>
    </row>
    <row r="6" spans="1:10" ht="18.75" hidden="1" customHeight="1" x14ac:dyDescent="0.25">
      <c r="A6" s="28"/>
      <c r="B6" s="28"/>
      <c r="C6" s="28"/>
      <c r="D6" s="28"/>
      <c r="E6" s="29"/>
      <c r="F6" s="30"/>
      <c r="G6" s="30"/>
      <c r="H6" s="21"/>
      <c r="I6" s="21"/>
      <c r="J6" s="21"/>
    </row>
    <row r="7" spans="1:10" ht="15" hidden="1" customHeight="1" x14ac:dyDescent="0.25">
      <c r="A7" s="28"/>
      <c r="B7" s="28"/>
      <c r="C7" s="28"/>
      <c r="D7" s="28"/>
      <c r="E7" s="29"/>
      <c r="F7" s="30"/>
      <c r="G7" s="30"/>
      <c r="H7" s="21"/>
      <c r="I7" s="21"/>
      <c r="J7" s="21"/>
    </row>
    <row r="8" spans="1:10" ht="15" hidden="1" customHeight="1" x14ac:dyDescent="0.25">
      <c r="A8" s="28"/>
      <c r="B8" s="28"/>
      <c r="C8" s="28"/>
      <c r="D8" s="28"/>
      <c r="E8" s="29"/>
      <c r="F8" s="28"/>
      <c r="G8" s="28"/>
      <c r="H8" s="21"/>
      <c r="I8" s="21"/>
      <c r="J8" s="21"/>
    </row>
    <row r="9" spans="1:10" ht="12.75" hidden="1" customHeight="1" x14ac:dyDescent="0.25">
      <c r="A9" s="31"/>
      <c r="B9" s="31"/>
      <c r="C9" s="31"/>
      <c r="D9" s="31"/>
      <c r="E9" s="31"/>
      <c r="F9" s="31"/>
      <c r="G9" s="31"/>
      <c r="H9" s="21"/>
      <c r="I9" s="21"/>
      <c r="J9" s="21"/>
    </row>
    <row r="10" spans="1:10" ht="18" hidden="1" customHeight="1" x14ac:dyDescent="0.25">
      <c r="A10" s="32"/>
      <c r="B10" s="32"/>
      <c r="C10" s="32"/>
      <c r="D10" s="32"/>
      <c r="E10" s="32"/>
      <c r="F10" s="32"/>
      <c r="G10" s="32"/>
      <c r="H10" s="21"/>
      <c r="I10" s="21"/>
      <c r="J10" s="21"/>
    </row>
    <row r="11" spans="1:10" ht="12.75" hidden="1" customHeight="1" x14ac:dyDescent="0.25">
      <c r="A11" s="31"/>
      <c r="B11" s="31"/>
      <c r="C11" s="31"/>
      <c r="D11" s="31"/>
      <c r="E11" s="31"/>
      <c r="F11" s="31"/>
      <c r="G11" s="31"/>
      <c r="H11" s="21"/>
      <c r="I11" s="21"/>
      <c r="J11" s="21"/>
    </row>
    <row r="12" spans="1:10" ht="12.75" hidden="1" customHeight="1" x14ac:dyDescent="0.25">
      <c r="A12" s="33"/>
      <c r="B12" s="33"/>
      <c r="C12" s="33"/>
      <c r="D12" s="33"/>
      <c r="E12" s="33"/>
      <c r="F12" s="33"/>
      <c r="G12" s="34"/>
      <c r="H12" s="21"/>
      <c r="I12" s="21"/>
      <c r="J12" s="21"/>
    </row>
    <row r="13" spans="1:10" ht="12.75" hidden="1" customHeight="1" x14ac:dyDescent="0.25">
      <c r="A13" s="36"/>
      <c r="B13" s="36"/>
      <c r="C13" s="36"/>
      <c r="D13" s="36"/>
      <c r="E13" s="36"/>
      <c r="F13" s="36"/>
      <c r="G13" s="37"/>
      <c r="H13" s="21"/>
      <c r="I13" s="21"/>
      <c r="J13" s="21"/>
    </row>
    <row r="14" spans="1:10" ht="12.75" hidden="1" customHeight="1" x14ac:dyDescent="0.25">
      <c r="A14" s="36"/>
      <c r="B14" s="36"/>
      <c r="C14" s="36"/>
      <c r="D14" s="36"/>
      <c r="E14" s="36"/>
      <c r="F14" s="36"/>
      <c r="G14" s="37"/>
      <c r="H14" s="21"/>
      <c r="I14" s="21"/>
      <c r="J14" s="21"/>
    </row>
    <row r="15" spans="1:10" ht="12.75" hidden="1" customHeight="1" x14ac:dyDescent="0.25">
      <c r="A15" s="38"/>
      <c r="B15" s="38"/>
      <c r="C15" s="38"/>
      <c r="D15" s="38"/>
      <c r="E15" s="38"/>
      <c r="F15" s="38"/>
      <c r="G15" s="35"/>
      <c r="H15" s="21"/>
      <c r="I15" s="21"/>
      <c r="J15" s="21"/>
    </row>
    <row r="16" spans="1:10" ht="12.75" hidden="1" customHeight="1" x14ac:dyDescent="0.25">
      <c r="A16" s="36"/>
      <c r="B16" s="36"/>
      <c r="C16" s="36"/>
      <c r="D16" s="36"/>
      <c r="E16" s="36"/>
      <c r="F16" s="36"/>
      <c r="G16" s="37"/>
      <c r="H16" s="21"/>
      <c r="I16" s="21"/>
      <c r="J16" s="21"/>
    </row>
    <row r="17" spans="1:16" ht="12.75" hidden="1" customHeight="1" x14ac:dyDescent="0.25">
      <c r="A17" s="36"/>
      <c r="B17" s="36"/>
      <c r="C17" s="36"/>
      <c r="D17" s="36"/>
      <c r="E17" s="36"/>
      <c r="F17" s="36"/>
      <c r="G17" s="37"/>
      <c r="H17" s="21"/>
      <c r="I17" s="21"/>
      <c r="J17" s="21"/>
    </row>
    <row r="18" spans="1:16" ht="12.75" hidden="1" customHeight="1" x14ac:dyDescent="0.25">
      <c r="A18" s="38"/>
      <c r="B18" s="38"/>
      <c r="C18" s="38"/>
      <c r="D18" s="38"/>
      <c r="E18" s="38"/>
      <c r="F18" s="38"/>
      <c r="G18" s="35"/>
      <c r="H18" s="21"/>
      <c r="I18" s="21"/>
      <c r="J18" s="21"/>
    </row>
    <row r="19" spans="1:16" ht="12.75" hidden="1" customHeight="1" x14ac:dyDescent="0.25">
      <c r="A19" s="35"/>
      <c r="B19" s="35"/>
      <c r="C19" s="35"/>
      <c r="D19" s="38"/>
      <c r="E19" s="38"/>
      <c r="F19" s="38"/>
      <c r="G19" s="35"/>
      <c r="H19" s="21"/>
      <c r="I19" s="21"/>
      <c r="J19" s="21"/>
    </row>
    <row r="20" spans="1:16" ht="13.5" hidden="1" customHeight="1" thickBot="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6" ht="48" customHeight="1" x14ac:dyDescent="0.25">
      <c r="A21" s="246" t="s">
        <v>52</v>
      </c>
      <c r="B21" s="247"/>
      <c r="C21" s="247"/>
      <c r="D21" s="247"/>
      <c r="E21" s="247"/>
      <c r="F21" s="247"/>
      <c r="G21" s="247"/>
      <c r="H21" s="247"/>
      <c r="I21" s="247"/>
      <c r="J21" s="248"/>
    </row>
    <row r="22" spans="1:16" ht="39.9" customHeight="1" x14ac:dyDescent="0.25">
      <c r="A22" s="268" t="s">
        <v>57</v>
      </c>
      <c r="B22" s="268"/>
      <c r="C22" s="268"/>
      <c r="D22" s="268"/>
      <c r="E22" s="268"/>
      <c r="F22" s="268"/>
      <c r="G22" s="268"/>
      <c r="H22" s="60" t="s">
        <v>35</v>
      </c>
      <c r="I22" s="60" t="s">
        <v>36</v>
      </c>
      <c r="J22" s="60" t="s">
        <v>37</v>
      </c>
    </row>
    <row r="23" spans="1:16" ht="36" x14ac:dyDescent="0.25">
      <c r="A23" s="249" t="s">
        <v>7</v>
      </c>
      <c r="B23" s="250"/>
      <c r="C23" s="250"/>
      <c r="D23" s="250"/>
      <c r="E23" s="250"/>
      <c r="F23" s="250"/>
      <c r="G23" s="251"/>
      <c r="H23" s="65" t="s">
        <v>39</v>
      </c>
      <c r="I23" s="65" t="s">
        <v>40</v>
      </c>
      <c r="J23" s="65" t="s">
        <v>41</v>
      </c>
    </row>
    <row r="24" spans="1:16" ht="32.1" customHeight="1" x14ac:dyDescent="0.25">
      <c r="A24" s="252"/>
      <c r="B24" s="253"/>
      <c r="C24" s="253"/>
      <c r="D24" s="253"/>
      <c r="E24" s="253"/>
      <c r="F24" s="253"/>
      <c r="G24" s="254"/>
      <c r="H24" s="66" t="s">
        <v>42</v>
      </c>
      <c r="I24" s="66" t="s">
        <v>43</v>
      </c>
      <c r="J24" s="66" t="s">
        <v>44</v>
      </c>
      <c r="K24" s="18"/>
      <c r="L24" s="18"/>
      <c r="M24" s="18"/>
      <c r="N24" s="18"/>
      <c r="O24" s="18"/>
      <c r="P24" s="18"/>
    </row>
    <row r="25" spans="1:16" ht="32.1" customHeight="1" x14ac:dyDescent="0.25">
      <c r="A25" s="255" t="s">
        <v>8</v>
      </c>
      <c r="B25" s="256"/>
      <c r="C25" s="256"/>
      <c r="D25" s="256"/>
      <c r="E25" s="256"/>
      <c r="F25" s="256"/>
      <c r="G25" s="257"/>
      <c r="H25" s="58" t="s">
        <v>45</v>
      </c>
      <c r="I25" s="58" t="s">
        <v>46</v>
      </c>
      <c r="J25" s="58" t="s">
        <v>47</v>
      </c>
      <c r="K25" s="18"/>
      <c r="L25" s="18"/>
      <c r="M25" s="18"/>
      <c r="N25" s="18"/>
      <c r="O25" s="18"/>
      <c r="P25" s="18"/>
    </row>
    <row r="26" spans="1:16" ht="32.1" customHeight="1" x14ac:dyDescent="0.25">
      <c r="A26" s="258"/>
      <c r="B26" s="259"/>
      <c r="C26" s="259"/>
      <c r="D26" s="259"/>
      <c r="E26" s="259"/>
      <c r="F26" s="259"/>
      <c r="G26" s="260"/>
      <c r="H26" s="59" t="s">
        <v>42</v>
      </c>
      <c r="I26" s="59" t="s">
        <v>43</v>
      </c>
      <c r="J26" s="59" t="s">
        <v>44</v>
      </c>
      <c r="K26" s="18"/>
      <c r="L26" s="18"/>
      <c r="M26" s="18"/>
      <c r="N26" s="18"/>
      <c r="O26" s="18"/>
      <c r="P26" s="18"/>
    </row>
    <row r="27" spans="1:16" ht="32.1" customHeight="1" x14ac:dyDescent="0.25">
      <c r="A27" s="238" t="s">
        <v>16</v>
      </c>
      <c r="B27" s="238"/>
      <c r="C27" s="238"/>
      <c r="D27" s="238"/>
      <c r="E27" s="238"/>
      <c r="F27" s="238"/>
      <c r="G27" s="238"/>
      <c r="H27" s="261" t="s">
        <v>48</v>
      </c>
      <c r="I27" s="261"/>
      <c r="J27" s="261"/>
      <c r="K27" s="18"/>
      <c r="L27" s="18"/>
      <c r="M27" s="18"/>
      <c r="N27" s="18"/>
      <c r="O27" s="18"/>
      <c r="P27" s="18"/>
    </row>
    <row r="28" spans="1:16" ht="39.9" customHeight="1" x14ac:dyDescent="0.25">
      <c r="A28" s="269" t="s">
        <v>58</v>
      </c>
      <c r="B28" s="269"/>
      <c r="C28" s="269"/>
      <c r="D28" s="269"/>
      <c r="E28" s="269"/>
      <c r="F28" s="269"/>
      <c r="G28" s="269"/>
      <c r="H28" s="61" t="s">
        <v>35</v>
      </c>
      <c r="I28" s="61" t="s">
        <v>36</v>
      </c>
      <c r="J28" s="61" t="s">
        <v>37</v>
      </c>
    </row>
    <row r="29" spans="1:16" ht="32.1" customHeight="1" x14ac:dyDescent="0.25">
      <c r="A29" s="262" t="s">
        <v>19</v>
      </c>
      <c r="B29" s="263"/>
      <c r="C29" s="263"/>
      <c r="D29" s="263"/>
      <c r="E29" s="263"/>
      <c r="F29" s="263"/>
      <c r="G29" s="264"/>
      <c r="H29" s="67" t="s">
        <v>72</v>
      </c>
      <c r="I29" s="67" t="s">
        <v>71</v>
      </c>
      <c r="J29" s="67" t="s">
        <v>49</v>
      </c>
      <c r="K29" s="18"/>
      <c r="L29" s="18"/>
      <c r="M29" s="18"/>
      <c r="N29" s="18"/>
      <c r="O29" s="18"/>
      <c r="P29" s="18"/>
    </row>
    <row r="30" spans="1:16" ht="32.1" customHeight="1" x14ac:dyDescent="0.25">
      <c r="A30" s="265"/>
      <c r="B30" s="266"/>
      <c r="C30" s="266"/>
      <c r="D30" s="266"/>
      <c r="E30" s="266"/>
      <c r="F30" s="266"/>
      <c r="G30" s="267"/>
      <c r="H30" s="67" t="s">
        <v>42</v>
      </c>
      <c r="I30" s="67" t="s">
        <v>43</v>
      </c>
      <c r="J30" s="67" t="s">
        <v>44</v>
      </c>
      <c r="K30" s="19"/>
      <c r="L30" s="19"/>
      <c r="M30" s="19"/>
      <c r="N30" s="19"/>
      <c r="O30" s="19"/>
      <c r="P30" s="19"/>
    </row>
    <row r="31" spans="1:16" ht="32.1" customHeight="1" x14ac:dyDescent="0.25">
      <c r="A31" s="255" t="s">
        <v>22</v>
      </c>
      <c r="B31" s="256"/>
      <c r="C31" s="256"/>
      <c r="D31" s="256"/>
      <c r="E31" s="256"/>
      <c r="F31" s="256"/>
      <c r="G31" s="257"/>
      <c r="H31" s="64">
        <v>1</v>
      </c>
      <c r="I31" s="58" t="s">
        <v>50</v>
      </c>
      <c r="J31" s="58" t="s">
        <v>51</v>
      </c>
      <c r="K31" s="19"/>
      <c r="L31" s="19"/>
      <c r="M31" s="19"/>
      <c r="N31" s="19"/>
      <c r="O31" s="19"/>
      <c r="P31" s="19"/>
    </row>
    <row r="32" spans="1:16" ht="32.1" customHeight="1" x14ac:dyDescent="0.25">
      <c r="A32" s="258"/>
      <c r="B32" s="259"/>
      <c r="C32" s="259"/>
      <c r="D32" s="259"/>
      <c r="E32" s="259"/>
      <c r="F32" s="259"/>
      <c r="G32" s="260"/>
      <c r="H32" s="58" t="s">
        <v>42</v>
      </c>
      <c r="I32" s="58" t="s">
        <v>43</v>
      </c>
      <c r="J32" s="58" t="s">
        <v>44</v>
      </c>
      <c r="K32" s="19"/>
      <c r="L32" s="19"/>
      <c r="M32" s="19"/>
      <c r="N32" s="19"/>
      <c r="O32" s="19"/>
      <c r="P32" s="19"/>
    </row>
    <row r="33" spans="1:16" ht="32.1" customHeight="1" x14ac:dyDescent="0.25">
      <c r="A33" s="240" t="s">
        <v>73</v>
      </c>
      <c r="B33" s="241"/>
      <c r="C33" s="241"/>
      <c r="D33" s="241"/>
      <c r="E33" s="241"/>
      <c r="F33" s="241"/>
      <c r="G33" s="242"/>
      <c r="H33" s="270" t="s">
        <v>44</v>
      </c>
      <c r="I33" s="271"/>
      <c r="J33" s="272"/>
      <c r="K33" s="19"/>
      <c r="L33" s="19"/>
      <c r="M33" s="19"/>
      <c r="N33" s="19"/>
      <c r="O33" s="19"/>
      <c r="P33" s="19"/>
    </row>
    <row r="34" spans="1:16" ht="32.1" customHeight="1" x14ac:dyDescent="0.25">
      <c r="A34" s="238" t="s">
        <v>74</v>
      </c>
      <c r="B34" s="238"/>
      <c r="C34" s="238"/>
      <c r="D34" s="238"/>
      <c r="E34" s="238"/>
      <c r="F34" s="238"/>
      <c r="G34" s="238"/>
      <c r="H34" s="261" t="s">
        <v>75</v>
      </c>
      <c r="I34" s="261"/>
      <c r="J34" s="261"/>
    </row>
    <row r="35" spans="1:16" ht="32.1" customHeight="1" x14ac:dyDescent="0.25">
      <c r="A35" s="240" t="s">
        <v>76</v>
      </c>
      <c r="B35" s="241"/>
      <c r="C35" s="241"/>
      <c r="D35" s="241"/>
      <c r="E35" s="241"/>
      <c r="F35" s="241"/>
      <c r="G35" s="242"/>
      <c r="H35" s="240" t="s">
        <v>85</v>
      </c>
      <c r="I35" s="241"/>
      <c r="J35" s="241"/>
    </row>
    <row r="36" spans="1:16" ht="39.9" customHeight="1" x14ac:dyDescent="0.25">
      <c r="A36" s="237" t="s">
        <v>59</v>
      </c>
      <c r="B36" s="237"/>
      <c r="C36" s="237"/>
      <c r="D36" s="237"/>
      <c r="E36" s="237"/>
      <c r="F36" s="237"/>
      <c r="G36" s="237"/>
      <c r="H36" s="62" t="s">
        <v>35</v>
      </c>
      <c r="I36" s="62" t="s">
        <v>36</v>
      </c>
      <c r="J36" s="62" t="s">
        <v>37</v>
      </c>
    </row>
    <row r="37" spans="1:16" ht="32.1" customHeight="1" x14ac:dyDescent="0.25">
      <c r="A37" s="273" t="s">
        <v>83</v>
      </c>
      <c r="B37" s="274"/>
      <c r="C37" s="274"/>
      <c r="D37" s="274"/>
      <c r="E37" s="274"/>
      <c r="F37" s="274"/>
      <c r="G37" s="275"/>
      <c r="H37" s="91" t="s">
        <v>82</v>
      </c>
      <c r="I37" s="91" t="s">
        <v>81</v>
      </c>
      <c r="J37" s="91" t="s">
        <v>77</v>
      </c>
      <c r="K37" s="19"/>
      <c r="L37" s="19"/>
      <c r="M37" s="19"/>
      <c r="N37" s="19"/>
      <c r="O37" s="19"/>
      <c r="P37" s="19"/>
    </row>
    <row r="38" spans="1:16" ht="32.1" customHeight="1" x14ac:dyDescent="0.25">
      <c r="A38" s="276"/>
      <c r="B38" s="277"/>
      <c r="C38" s="277"/>
      <c r="D38" s="277"/>
      <c r="E38" s="277"/>
      <c r="F38" s="277"/>
      <c r="G38" s="278"/>
      <c r="H38" s="92" t="s">
        <v>42</v>
      </c>
      <c r="I38" s="92" t="s">
        <v>43</v>
      </c>
      <c r="J38" s="92" t="s">
        <v>44</v>
      </c>
      <c r="K38" s="19"/>
      <c r="L38" s="19"/>
      <c r="M38" s="19"/>
      <c r="N38" s="19"/>
      <c r="O38" s="19"/>
      <c r="P38" s="19"/>
    </row>
    <row r="39" spans="1:16" ht="32.1" customHeight="1" x14ac:dyDescent="0.25">
      <c r="A39" s="238" t="s">
        <v>79</v>
      </c>
      <c r="B39" s="238"/>
      <c r="C39" s="238"/>
      <c r="D39" s="238"/>
      <c r="E39" s="238"/>
      <c r="F39" s="238"/>
      <c r="G39" s="238"/>
      <c r="H39" s="239" t="s">
        <v>48</v>
      </c>
      <c r="I39" s="239"/>
      <c r="J39" s="239"/>
      <c r="K39" s="19"/>
      <c r="L39" s="19"/>
      <c r="M39" s="19"/>
      <c r="N39" s="19"/>
      <c r="O39" s="19"/>
      <c r="P39" s="19"/>
    </row>
    <row r="40" spans="1:16" ht="32.1" customHeight="1" x14ac:dyDescent="0.25">
      <c r="A40" s="238" t="s">
        <v>80</v>
      </c>
      <c r="B40" s="238"/>
      <c r="C40" s="238"/>
      <c r="D40" s="238"/>
      <c r="E40" s="238"/>
      <c r="F40" s="238"/>
      <c r="G40" s="238"/>
      <c r="H40" s="243" t="s">
        <v>44</v>
      </c>
      <c r="I40" s="244"/>
      <c r="J40" s="245"/>
      <c r="K40" s="19"/>
      <c r="L40" s="19"/>
      <c r="M40" s="19"/>
      <c r="N40" s="19"/>
      <c r="O40" s="19"/>
      <c r="P40" s="19"/>
    </row>
    <row r="41" spans="1:16" ht="32.1" customHeight="1" x14ac:dyDescent="0.25">
      <c r="A41" s="240" t="s">
        <v>84</v>
      </c>
      <c r="B41" s="241"/>
      <c r="C41" s="241"/>
      <c r="D41" s="241"/>
      <c r="E41" s="241"/>
      <c r="F41" s="241"/>
      <c r="G41" s="242"/>
      <c r="H41" s="243" t="s">
        <v>44</v>
      </c>
      <c r="I41" s="244"/>
      <c r="J41" s="245"/>
      <c r="K41" s="19"/>
      <c r="L41" s="19"/>
      <c r="M41" s="19"/>
      <c r="N41" s="19"/>
      <c r="O41" s="19"/>
      <c r="P41" s="19"/>
    </row>
    <row r="42" spans="1:16" ht="39.9" customHeight="1" x14ac:dyDescent="0.25">
      <c r="A42" s="280" t="s">
        <v>62</v>
      </c>
      <c r="B42" s="280"/>
      <c r="C42" s="280"/>
      <c r="D42" s="280"/>
      <c r="E42" s="280"/>
      <c r="F42" s="280"/>
      <c r="G42" s="280"/>
      <c r="H42" s="63" t="s">
        <v>35</v>
      </c>
      <c r="I42" s="63" t="s">
        <v>36</v>
      </c>
      <c r="J42" s="63" t="s">
        <v>37</v>
      </c>
    </row>
    <row r="43" spans="1:16" ht="32.1" customHeight="1" x14ac:dyDescent="0.25">
      <c r="A43" s="281" t="s">
        <v>25</v>
      </c>
      <c r="B43" s="281"/>
      <c r="C43" s="281"/>
      <c r="D43" s="281"/>
      <c r="E43" s="281"/>
      <c r="F43" s="281"/>
      <c r="G43" s="281"/>
      <c r="H43" s="239" t="s">
        <v>48</v>
      </c>
      <c r="I43" s="239"/>
      <c r="J43" s="239"/>
    </row>
    <row r="44" spans="1:16" ht="32.1" customHeight="1" x14ac:dyDescent="0.25">
      <c r="A44" s="238" t="s">
        <v>26</v>
      </c>
      <c r="B44" s="238"/>
      <c r="C44" s="238"/>
      <c r="D44" s="238"/>
      <c r="E44" s="238"/>
      <c r="F44" s="238"/>
      <c r="G44" s="238"/>
      <c r="H44" s="239" t="s">
        <v>48</v>
      </c>
      <c r="I44" s="239"/>
      <c r="J44" s="239"/>
    </row>
    <row r="45" spans="1:16" ht="32.1" customHeight="1" x14ac:dyDescent="0.25">
      <c r="A45" s="238" t="s">
        <v>86</v>
      </c>
      <c r="B45" s="238"/>
      <c r="C45" s="238"/>
      <c r="D45" s="238"/>
      <c r="E45" s="238"/>
      <c r="F45" s="238"/>
      <c r="G45" s="238"/>
      <c r="H45" s="243" t="s">
        <v>43</v>
      </c>
      <c r="I45" s="244"/>
      <c r="J45" s="245"/>
    </row>
    <row r="46" spans="1:16" ht="32.1" customHeight="1" x14ac:dyDescent="0.25">
      <c r="A46" s="238" t="s">
        <v>102</v>
      </c>
      <c r="B46" s="238"/>
      <c r="C46" s="238"/>
      <c r="D46" s="238"/>
      <c r="E46" s="238"/>
      <c r="F46" s="238"/>
      <c r="G46" s="238"/>
      <c r="H46" s="243" t="s">
        <v>103</v>
      </c>
      <c r="I46" s="244"/>
      <c r="J46" s="245"/>
      <c r="L46" s="19"/>
      <c r="M46" s="19"/>
      <c r="N46" s="19"/>
      <c r="O46" s="19"/>
      <c r="P46" s="19"/>
    </row>
    <row r="47" spans="1:16" ht="32.1" customHeight="1" x14ac:dyDescent="0.25">
      <c r="A47" s="279" t="s">
        <v>94</v>
      </c>
      <c r="B47" s="279"/>
      <c r="C47" s="279"/>
      <c r="D47" s="279"/>
      <c r="E47" s="279"/>
      <c r="F47" s="279"/>
      <c r="G47" s="279"/>
      <c r="H47" s="110" t="s">
        <v>35</v>
      </c>
      <c r="I47" s="109" t="s">
        <v>36</v>
      </c>
      <c r="J47" s="108" t="s">
        <v>37</v>
      </c>
      <c r="L47" s="19"/>
      <c r="M47" s="19"/>
      <c r="N47" s="19"/>
      <c r="O47" s="19"/>
      <c r="P47" s="19"/>
    </row>
    <row r="48" spans="1:16" ht="32.1" customHeight="1" x14ac:dyDescent="0.25">
      <c r="A48" s="240" t="s">
        <v>88</v>
      </c>
      <c r="B48" s="241"/>
      <c r="C48" s="241"/>
      <c r="D48" s="241"/>
      <c r="E48" s="241"/>
      <c r="F48" s="241"/>
      <c r="G48" s="242"/>
      <c r="H48" s="72" t="s">
        <v>95</v>
      </c>
      <c r="I48" s="70" t="s">
        <v>96</v>
      </c>
      <c r="J48" s="71" t="s">
        <v>97</v>
      </c>
      <c r="L48" s="19"/>
      <c r="M48" s="19"/>
      <c r="N48" s="19"/>
      <c r="O48" s="19"/>
      <c r="P48" s="19"/>
    </row>
    <row r="49" spans="12:16" ht="32.1" customHeight="1" x14ac:dyDescent="0.25">
      <c r="L49" s="19"/>
      <c r="M49" s="19"/>
      <c r="N49" s="19"/>
      <c r="O49" s="19"/>
      <c r="P49" s="19"/>
    </row>
    <row r="50" spans="12:16" ht="32.1" customHeight="1" x14ac:dyDescent="0.25">
      <c r="L50" s="19"/>
      <c r="M50" s="19"/>
      <c r="N50" s="19"/>
      <c r="O50" s="19"/>
      <c r="P50" s="19"/>
    </row>
  </sheetData>
  <mergeCells count="34">
    <mergeCell ref="A48:G48"/>
    <mergeCell ref="A37:G38"/>
    <mergeCell ref="H40:J40"/>
    <mergeCell ref="H43:J43"/>
    <mergeCell ref="A47:G47"/>
    <mergeCell ref="A40:G40"/>
    <mergeCell ref="H46:J46"/>
    <mergeCell ref="A42:G42"/>
    <mergeCell ref="A43:G43"/>
    <mergeCell ref="A46:G46"/>
    <mergeCell ref="A44:G44"/>
    <mergeCell ref="A45:G45"/>
    <mergeCell ref="H44:J44"/>
    <mergeCell ref="H45:J45"/>
    <mergeCell ref="A39:G39"/>
    <mergeCell ref="A21:J21"/>
    <mergeCell ref="A23:G24"/>
    <mergeCell ref="A25:G26"/>
    <mergeCell ref="H34:J34"/>
    <mergeCell ref="A29:G30"/>
    <mergeCell ref="A31:G32"/>
    <mergeCell ref="A27:G27"/>
    <mergeCell ref="H27:J27"/>
    <mergeCell ref="A22:G22"/>
    <mergeCell ref="A28:G28"/>
    <mergeCell ref="A33:G33"/>
    <mergeCell ref="H33:J33"/>
    <mergeCell ref="A36:G36"/>
    <mergeCell ref="A34:G34"/>
    <mergeCell ref="H39:J39"/>
    <mergeCell ref="A35:G35"/>
    <mergeCell ref="A41:G41"/>
    <mergeCell ref="H41:J41"/>
    <mergeCell ref="H35:J35"/>
  </mergeCells>
  <phoneticPr fontId="8" type="noConversion"/>
  <printOptions horizontalCentered="1" verticalCentered="1" gridLines="1"/>
  <pageMargins left="0" right="0" top="0" bottom="0" header="0.51181102362204722" footer="0.51181102362204722"/>
  <pageSetup paperSize="9" scale="60" fitToHeight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10C26DB2159041B09B553E6578FD6D" ma:contentTypeVersion="14" ma:contentTypeDescription="Create a new document." ma:contentTypeScope="" ma:versionID="439f9e4e10aba2f7fad6d6806412ecad">
  <xsd:schema xmlns:xsd="http://www.w3.org/2001/XMLSchema" xmlns:xs="http://www.w3.org/2001/XMLSchema" xmlns:p="http://schemas.microsoft.com/office/2006/metadata/properties" xmlns:ns3="bcce147a-189e-4595-a57f-48ba691be959" targetNamespace="http://schemas.microsoft.com/office/2006/metadata/properties" ma:root="true" ma:fieldsID="b48ad94d65d4061b1a2b5bb302ade5d6" ns3:_="">
    <xsd:import namespace="bcce147a-189e-4595-a57f-48ba691be9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e147a-189e-4595-a57f-48ba691be9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4E6E8-23B5-4514-B24D-E40C8EEF4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ce147a-189e-4595-a57f-48ba691be9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FFCB50-DBAB-407D-BD1B-16AB0FBB6F02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cce147a-189e-4595-a57f-48ba691be959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91FD8E-A291-48EF-9C91-874DF344EC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Page de garde </vt:lpstr>
      <vt:lpstr>Fiche d'évaluation</vt:lpstr>
      <vt:lpstr>Points</vt:lpstr>
      <vt:lpstr>Points!Impression_des_titres</vt:lpstr>
      <vt:lpstr>'Fiche d''évaluation'!Zone_d_impression</vt:lpstr>
      <vt:lpstr>'Page de garde '!Zone_d_impression</vt:lpstr>
      <vt:lpstr>Points!Zone_d_impression</vt:lpstr>
    </vt:vector>
  </TitlesOfParts>
  <Company>FFF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RABAT</dc:creator>
  <cp:lastModifiedBy>VERBRUGGHE Kevin</cp:lastModifiedBy>
  <cp:lastPrinted>2024-04-21T00:22:08Z</cp:lastPrinted>
  <dcterms:created xsi:type="dcterms:W3CDTF">2003-01-07T21:26:31Z</dcterms:created>
  <dcterms:modified xsi:type="dcterms:W3CDTF">2024-12-04T11:28:43Z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0x0101002710C26DB2159041B09B553E6578FD6D</vt:lpwstr>
  </property>
</Properties>
</file>